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bazala\Pracovná plocha\Ihrisko Slávia\Ihrisko Slavia II\Projektová dokumentácia výkaz výmer\"/>
    </mc:Choice>
  </mc:AlternateContent>
  <xr:revisionPtr revIDLastSave="0" documentId="8_{7D6A95C9-0286-44CE-B894-CD436EDA753A}" xr6:coauthVersionLast="32" xr6:coauthVersionMax="32" xr10:uidLastSave="{00000000-0000-0000-0000-000000000000}"/>
  <bookViews>
    <workbookView xWindow="0" yWindow="0" windowWidth="23040" windowHeight="9075" xr2:uid="{33D19D41-2C48-4FE9-A28F-BC5A5BEE19F6}"/>
  </bookViews>
  <sheets>
    <sheet name="Krycí list stavby" sheetId="1" r:id="rId1"/>
    <sheet name="zemne a buracie prace" sheetId="2" r:id="rId2"/>
    <sheet name="zavlaha " sheetId="3" r:id="rId3"/>
  </sheets>
  <externalReferences>
    <externalReference r:id="rId4"/>
    <externalReference r:id="rId5"/>
  </externalReferences>
  <definedNames>
    <definedName name="CelkemObjekty" localSheetId="2">'[1]Krycí list stavby'!#REF!</definedName>
    <definedName name="CelkemObjekty" localSheetId="1">'[2]Krycí list stavby'!#REF!</definedName>
    <definedName name="CelkemObjekty">'Krycí list stavby'!#REF!</definedName>
    <definedName name="_xlnm.Print_Titles" localSheetId="2">'zavlaha '!$1:$7</definedName>
    <definedName name="_xlnm.Print_Titles" localSheetId="1">'zemne a buracie prace'!$1:$7</definedName>
    <definedName name="_xlnm.Print_Area" localSheetId="0">'Krycí list stavby'!$B$1:$K$20</definedName>
    <definedName name="_xlnm.Print_Area" localSheetId="2">'zavlaha '!$A$1:$H$81</definedName>
    <definedName name="SazbaDPH1" localSheetId="2">'[1]Krycí list stavby'!#REF!</definedName>
    <definedName name="SazbaDPH1" localSheetId="1">'[2]Krycí list stavby'!#REF!</definedName>
    <definedName name="SazbaDPH1">'Krycí list stavby'!#REF!</definedName>
    <definedName name="SazbaDPH2" localSheetId="2">'[1]Krycí list stavby'!#REF!</definedName>
    <definedName name="SazbaDPH2" localSheetId="1">'[2]Krycí list stavby'!#REF!</definedName>
    <definedName name="SazbaDPH2">'Krycí list stavby'!#REF!</definedName>
  </definedName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3" l="1"/>
  <c r="H14" i="3"/>
  <c r="H16" i="3"/>
  <c r="H18" i="3"/>
  <c r="H20" i="3"/>
  <c r="F10" i="3"/>
  <c r="H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H51" i="3"/>
  <c r="I51" i="3"/>
  <c r="H52" i="3"/>
  <c r="I52" i="3"/>
  <c r="H53" i="3"/>
  <c r="I53" i="3"/>
  <c r="H54" i="3"/>
  <c r="I54" i="3"/>
  <c r="H55" i="3"/>
  <c r="I55" i="3"/>
  <c r="H56" i="3"/>
  <c r="I56" i="3"/>
  <c r="H57" i="3"/>
  <c r="I57" i="3"/>
  <c r="H58" i="3"/>
  <c r="I58" i="3"/>
  <c r="H59" i="3"/>
  <c r="I59" i="3"/>
  <c r="H60" i="3"/>
  <c r="I60" i="3"/>
  <c r="H61" i="3"/>
  <c r="I61" i="3"/>
  <c r="H62" i="3"/>
  <c r="I62" i="3"/>
  <c r="H63" i="3"/>
  <c r="I63" i="3"/>
  <c r="H64" i="3"/>
  <c r="I64" i="3"/>
  <c r="H65" i="3"/>
  <c r="I65" i="3"/>
  <c r="H66" i="3"/>
  <c r="I66" i="3"/>
  <c r="H67" i="3"/>
  <c r="I67" i="3"/>
  <c r="H68" i="3"/>
  <c r="I68" i="3"/>
  <c r="H69" i="3"/>
  <c r="I69" i="3"/>
  <c r="H70" i="3"/>
  <c r="I70" i="3"/>
  <c r="I71" i="3"/>
  <c r="I72" i="3"/>
  <c r="I10" i="3"/>
  <c r="F11" i="2"/>
  <c r="F13" i="2"/>
  <c r="F15" i="2"/>
  <c r="F14" i="2"/>
  <c r="F12" i="2"/>
  <c r="F10" i="2"/>
  <c r="F16" i="2"/>
  <c r="F30" i="2"/>
  <c r="F35" i="2"/>
  <c r="F34" i="2"/>
  <c r="A1" i="3"/>
  <c r="A2" i="3"/>
  <c r="C2" i="3"/>
  <c r="F11" i="3"/>
  <c r="F13" i="3"/>
  <c r="H22" i="3"/>
  <c r="F15" i="3"/>
  <c r="F17" i="3"/>
  <c r="H24" i="3"/>
  <c r="H25" i="3"/>
  <c r="H26" i="3"/>
  <c r="H27" i="3"/>
  <c r="H28" i="3"/>
  <c r="H29" i="3"/>
  <c r="H30" i="3"/>
  <c r="H31" i="3"/>
  <c r="H32" i="3"/>
  <c r="H33" i="3"/>
  <c r="H34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D13" i="2"/>
  <c r="D15" i="2"/>
  <c r="F33" i="2"/>
  <c r="C27" i="1"/>
  <c r="H71" i="3"/>
</calcChain>
</file>

<file path=xl/sharedStrings.xml><?xml version="1.0" encoding="utf-8"?>
<sst xmlns="http://schemas.openxmlformats.org/spreadsheetml/2006/main" count="343" uniqueCount="155">
  <si>
    <t>Krycí list rozpočtu stavby</t>
  </si>
  <si>
    <t xml:space="preserve">Datum: </t>
  </si>
  <si>
    <t>Stavba :</t>
  </si>
  <si>
    <t>BEZBARIÉROVÉ DVOJIHRISKO NA SLÁVIÍ</t>
  </si>
  <si>
    <t xml:space="preserve">Objednávateľ : </t>
  </si>
  <si>
    <t>Trnava</t>
  </si>
  <si>
    <t>IČO :</t>
  </si>
  <si>
    <t>DIČ :</t>
  </si>
  <si>
    <t>Zhotoviteľ:</t>
  </si>
  <si>
    <t>Rekapitulácia rozpočtových nákladov</t>
  </si>
  <si>
    <t>Číslo objektu</t>
  </si>
  <si>
    <t>Číslo a názov rozpočtu</t>
  </si>
  <si>
    <t>Cena celkom (EUR)</t>
  </si>
  <si>
    <t>DPH 15 %</t>
  </si>
  <si>
    <t>DPH 20%</t>
  </si>
  <si>
    <t>Cena celkom s DPH (EUR)</t>
  </si>
  <si>
    <t>SO 03_11.1</t>
  </si>
  <si>
    <t>Hracia plocha</t>
  </si>
  <si>
    <t>SO 03_11.2</t>
  </si>
  <si>
    <t>Závlahový systém vrátane čerpacej stanice</t>
  </si>
  <si>
    <t>CENOVÉ ZHRNUTIE:</t>
  </si>
  <si>
    <t>s DPH celkm (EUR)</t>
  </si>
  <si>
    <t>Cena celkom bez DPH:</t>
  </si>
  <si>
    <t>DPH-20%</t>
  </si>
  <si>
    <t>Cena celkom s DPH:</t>
  </si>
  <si>
    <t>Celkom</t>
  </si>
  <si>
    <t>CELKOM:</t>
  </si>
  <si>
    <t>ks</t>
  </si>
  <si>
    <t xml:space="preserve">Demontáž existujúcich postrekovačov v ploche </t>
  </si>
  <si>
    <t>K</t>
  </si>
  <si>
    <t>Odstránenie stožiarov osvetlenia so základovými konštrukciami</t>
  </si>
  <si>
    <t>Odstránenie vodomerných šachiet vrátane odvozu</t>
  </si>
  <si>
    <t>Odstránenie striedačiek spolu s príslušenstvom vrátane odvozu</t>
  </si>
  <si>
    <t>Odstránenie konštrukcie brán pre americký futbal vratane odvozu</t>
  </si>
  <si>
    <t>Odstránenie konštrukcie futbalových brán vrátane odvozu</t>
  </si>
  <si>
    <t>m</t>
  </si>
  <si>
    <t>Odstránenie lapačov lôpt vrátane odvozu</t>
  </si>
  <si>
    <t>Vybúranie kovových madiel a zábradlia spolu so základovými konštrukciami vrátane odvozu</t>
  </si>
  <si>
    <t>Ostatné konštrukcie a práce-búranie</t>
  </si>
  <si>
    <t>kg</t>
  </si>
  <si>
    <t>Biostimulant s obsahom mykorízy</t>
  </si>
  <si>
    <t>M</t>
  </si>
  <si>
    <t>18225*30</t>
  </si>
  <si>
    <t xml:space="preserve">Trávnikové hnojivo </t>
  </si>
  <si>
    <t>18225*40</t>
  </si>
  <si>
    <t>Trávne osivo (50% mätonoh, 50% lipnica)</t>
  </si>
  <si>
    <t>0057211300</t>
  </si>
  <si>
    <t>m2</t>
  </si>
  <si>
    <t xml:space="preserve">Založenie ihriskového trávnika výsevom </t>
  </si>
  <si>
    <t>Obrobenie pôdy smykovaním v rovine, alebo na svahu 1:5</t>
  </si>
  <si>
    <t>Úprava pláne v hornine tr.1 až 4 bez zhutnenia -laserový grader</t>
  </si>
  <si>
    <t>Zhotovenie koreňovej zóny zo zemín schopných zúrodnenia- nakyprením, zmixovaním - blecavator</t>
  </si>
  <si>
    <t>t</t>
  </si>
  <si>
    <t>Piesok pre koreňový horizont frakcia 0,5-2mm</t>
  </si>
  <si>
    <t>Zemina pre terénné úpravy- ornica</t>
  </si>
  <si>
    <t>103640000100</t>
  </si>
  <si>
    <t>Poplatok za skládku zeminy (skládkovné)</t>
  </si>
  <si>
    <t>m3</t>
  </si>
  <si>
    <t>Uloženie sypaniny na skládku do vzdialenosti 10000 m</t>
  </si>
  <si>
    <t>Vodorovné premiestnenie výkopku bez naloženia, ale so zlož. zložením zemín schopných zúrodnenia do vzdialenosti 2000m</t>
  </si>
  <si>
    <t>18225 m2 * 0,05m  - zrovnanie plochy</t>
  </si>
  <si>
    <t>Odkopávky a prekopávky nezapažené v hornine tr.2 objem do 10000m3-odťaženie povrchu ihriska v hrúbke 5 cm</t>
  </si>
  <si>
    <t xml:space="preserve">Zemné práce   </t>
  </si>
  <si>
    <t>1</t>
  </si>
  <si>
    <t xml:space="preserve">Práce a dodávky HSV   </t>
  </si>
  <si>
    <t>HSV</t>
  </si>
  <si>
    <t>7</t>
  </si>
  <si>
    <t>6</t>
  </si>
  <si>
    <t>5</t>
  </si>
  <si>
    <t>4</t>
  </si>
  <si>
    <t>3</t>
  </si>
  <si>
    <t>2</t>
  </si>
  <si>
    <t>Cena celkom EUR</t>
  </si>
  <si>
    <t>Cena jednotková</t>
  </si>
  <si>
    <t>Množstvo celkom</t>
  </si>
  <si>
    <t>MJ</t>
  </si>
  <si>
    <t>Skrátený popis</t>
  </si>
  <si>
    <t>Kód položky</t>
  </si>
  <si>
    <t>P.Č.</t>
  </si>
  <si>
    <t xml:space="preserve">JKSO:   </t>
  </si>
  <si>
    <t>Objekt :</t>
  </si>
  <si>
    <t xml:space="preserve">Stavba: </t>
  </si>
  <si>
    <t>VÝKAZ VÝMER</t>
  </si>
  <si>
    <t>súbor</t>
  </si>
  <si>
    <t xml:space="preserve">Montážny materiál </t>
  </si>
  <si>
    <t>9990000180.1</t>
  </si>
  <si>
    <t>Dopravné náklady materiálu, osôb</t>
  </si>
  <si>
    <t>2301802209</t>
  </si>
  <si>
    <t>Montáž technologie CS</t>
  </si>
  <si>
    <t>1741010001.1</t>
  </si>
  <si>
    <t>Frekvenčný menič CUE 15 kW, IP20,3x380-500V</t>
  </si>
  <si>
    <t>Spätná klapka 3"</t>
  </si>
  <si>
    <t>Čerpacia stanica materiál - montáž</t>
  </si>
  <si>
    <t>hod.</t>
  </si>
  <si>
    <t>Tlaková skúška závlahového systému</t>
  </si>
  <si>
    <t>871241094</t>
  </si>
  <si>
    <t>Montážny materiál /spray, teflon. Páska</t>
  </si>
  <si>
    <t>230180188</t>
  </si>
  <si>
    <t>Montáž daždového senzoru</t>
  </si>
  <si>
    <t>Montáž riadiacej jednotky</t>
  </si>
  <si>
    <t>Montáž kĺbového pripojenia pre hydrant</t>
  </si>
  <si>
    <t xml:space="preserve">Montáž mechanického navrávacieho pásu d63-1" </t>
  </si>
  <si>
    <t>Montáž hydrantu  1"</t>
  </si>
  <si>
    <t>Montáž kĺbovéj prípojky pre postrekovač 6/4"</t>
  </si>
  <si>
    <t>Montáž krytu na postrekovač</t>
  </si>
  <si>
    <t xml:space="preserve">Montáž postrekovača a nastavenie </t>
  </si>
  <si>
    <t>Montáž vodovzdorný konektor DBY</t>
  </si>
  <si>
    <t>Montáž elektrických káblov</t>
  </si>
  <si>
    <t xml:space="preserve">Montáž mechanický navrávací pás d63-6/4" </t>
  </si>
  <si>
    <t>Montáž potrubia HDPE PE 100 - Ø 63 mm</t>
  </si>
  <si>
    <t xml:space="preserve">Montáž mechanický navrávací pás  d90-6/4" </t>
  </si>
  <si>
    <t>Montáž elektrofúznej sedlovej tvarovky   d90-63</t>
  </si>
  <si>
    <t>Montáž elektro T-kus d90</t>
  </si>
  <si>
    <t>Montáž elektrospojky d90</t>
  </si>
  <si>
    <t>Montáž elektrokolena d90</t>
  </si>
  <si>
    <t>Montáž potrubia HDPE PE 100 - Ø 90 mm</t>
  </si>
  <si>
    <t>Závlahový materiál - montáž</t>
  </si>
  <si>
    <t>Spotrebný drobný materiál (tesniaca niť,značkovací spray,čistiaci papier)</t>
  </si>
  <si>
    <t>Označovacie vlajky</t>
  </si>
  <si>
    <t>Daždový senzor</t>
  </si>
  <si>
    <t>Riadiaca jednotka</t>
  </si>
  <si>
    <t>Šachta pre hydrant</t>
  </si>
  <si>
    <t>Kĺbové pripojenie pre hydrant 1"</t>
  </si>
  <si>
    <t>Kľúč pre hydrant</t>
  </si>
  <si>
    <t xml:space="preserve">Mechanický navrávací pás d63-1" </t>
  </si>
  <si>
    <t>Hydrant  1"</t>
  </si>
  <si>
    <t>Kĺbová prípojka pre postrekovač 6/4"</t>
  </si>
  <si>
    <t>Kryt na postrekovač</t>
  </si>
  <si>
    <t>Postrekovač  nastaviteľná výseč 40°- 330° - (13m - 28m),(31 - 232 l/min),(4,5 - 6,9bar)  - 6/4"</t>
  </si>
  <si>
    <t>Postrekovač  celokruh 360° - (13m - 28m),(31 - 232 l/min),(4,5 - 6,9bar) - 6/4"</t>
  </si>
  <si>
    <t xml:space="preserve">Závlahový materiál </t>
  </si>
  <si>
    <t>Vodovzdorný konektor DBY</t>
  </si>
  <si>
    <t>999000115</t>
  </si>
  <si>
    <t>Kábel CYKY 2x 1,5 mm²</t>
  </si>
  <si>
    <t xml:space="preserve">Mechanický navrávací pás d63-6/4" </t>
  </si>
  <si>
    <t>Potrubie HDPE PE 100 - Ø 63 mm</t>
  </si>
  <si>
    <t>999000082</t>
  </si>
  <si>
    <t xml:space="preserve">Mechanický navrávací pás  d90-6/4" </t>
  </si>
  <si>
    <t>Elektrofúzna sedlová tvarovka   d90-63</t>
  </si>
  <si>
    <t>Elektro T-kus d90</t>
  </si>
  <si>
    <t>Elektrospojka d90</t>
  </si>
  <si>
    <t>Elektrokoleno d90</t>
  </si>
  <si>
    <t>Potrubie HDPE PE 100 - Ø 90 mm</t>
  </si>
  <si>
    <t xml:space="preserve">Potrubie, káble, tvarovky a fitingy </t>
  </si>
  <si>
    <t xml:space="preserve">Zásyp jám, šachiet rýh alebo okolo objektov sypaninou so zhutnením </t>
  </si>
  <si>
    <t xml:space="preserve">Poplatok za skládku zeminy 1- 4 (skládkovné)   </t>
  </si>
  <si>
    <t>1400*0,3*0,3</t>
  </si>
  <si>
    <t xml:space="preserve">Uloženie sypaniny na skládky   </t>
  </si>
  <si>
    <t>Nakladanie výkopku z hor.1-4 v množstvo nad 100 m3</t>
  </si>
  <si>
    <t>Vodorovné premiestnenie  výkopku/sypaniny z horniny tr. 1 až 4 do 500m</t>
  </si>
  <si>
    <t>Výkop jamy a ryhy v horn. tr.3 - hlavný rozvod + sekčný rozvod</t>
  </si>
  <si>
    <t>Zemné práce</t>
  </si>
  <si>
    <t>Závlahový systém</t>
  </si>
  <si>
    <t>Ponorné čerpadlo Q=300-500 ltr/min., H 85 m vodného stĺpca</t>
  </si>
  <si>
    <r>
      <t>Filter max.200 mic, prietok 30 m</t>
    </r>
    <r>
      <rPr>
        <i/>
        <vertAlign val="superscript"/>
        <sz val="10"/>
        <rFont val="Arial CE"/>
        <family val="2"/>
        <charset val="238"/>
      </rPr>
      <t>3</t>
    </r>
    <r>
      <rPr>
        <i/>
        <sz val="10"/>
        <rFont val="Arial CE"/>
        <family val="2"/>
        <charset val="238"/>
      </rPr>
      <t>/hod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</si>
</sst>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\ &quot;€&quot;"/>
    <numFmt numFmtId="165" formatCode="#,##0.0\ _K_č"/>
    <numFmt numFmtId="166" formatCode="#,##0.00;\-#,##0.00"/>
    <numFmt numFmtId="167" formatCode="#,##0.000;\-#,##0.000"/>
    <numFmt numFmtId="168" formatCode="#,##0;\-#,##0"/>
    <numFmt numFmtId="169" formatCode="#,##0.0;\-#,##0.0"/>
    <numFmt numFmtId="170" formatCode="#,##0.00_ ;\-#,##0.00\ "/>
  </numFmts>
  <fonts count="37" x14ac:knownFonts="1">
    <font>
      <sz val="8"/>
      <name val="MS Sans Serif"/>
    </font>
    <font>
      <sz val="10"/>
      <name val="Arial CE"/>
      <family val="2"/>
    </font>
    <font>
      <sz val="11"/>
      <name val="Tahoma"/>
      <family val="2"/>
      <charset val="238"/>
    </font>
    <font>
      <sz val="8"/>
      <name val="MS Sans Serif"/>
    </font>
    <font>
      <sz val="8"/>
      <name val="Tahoma"/>
      <family val="2"/>
      <charset val="238"/>
    </font>
    <font>
      <b/>
      <sz val="26"/>
      <name val="Tahoma"/>
      <family val="2"/>
      <charset val="238"/>
    </font>
    <font>
      <b/>
      <sz val="11"/>
      <name val="Tahoma"/>
      <family val="2"/>
      <charset val="238"/>
    </font>
    <font>
      <b/>
      <i/>
      <u/>
      <sz val="12"/>
      <name val="Tahoma"/>
      <family val="2"/>
      <charset val="238"/>
    </font>
    <font>
      <b/>
      <sz val="14"/>
      <name val="Tahoma"/>
      <family val="2"/>
      <charset val="238"/>
    </font>
    <font>
      <b/>
      <sz val="12"/>
      <name val="Tahoma"/>
      <family val="2"/>
      <charset val="238"/>
    </font>
    <font>
      <sz val="9"/>
      <name val="MS Sans Serif"/>
      <family val="2"/>
    </font>
    <font>
      <b/>
      <i/>
      <u/>
      <sz val="10"/>
      <color indexed="10"/>
      <name val="Arial CE"/>
      <family val="2"/>
    </font>
    <font>
      <b/>
      <i/>
      <u/>
      <sz val="12"/>
      <color indexed="10"/>
      <name val="Arial CE"/>
      <family val="2"/>
    </font>
    <font>
      <b/>
      <i/>
      <u/>
      <sz val="9"/>
      <color indexed="10"/>
      <name val="Arial CE"/>
      <family val="2"/>
    </font>
    <font>
      <b/>
      <sz val="12"/>
      <name val="Arial CE"/>
      <family val="2"/>
    </font>
    <font>
      <b/>
      <sz val="12"/>
      <color theme="4"/>
      <name val="Arial CE"/>
      <family val="2"/>
    </font>
    <font>
      <sz val="9"/>
      <name val="Arial CE"/>
      <family val="2"/>
    </font>
    <font>
      <b/>
      <sz val="10"/>
      <name val="Arial CE"/>
      <family val="2"/>
      <charset val="238"/>
    </font>
    <font>
      <b/>
      <u/>
      <sz val="10"/>
      <name val="Arial CE"/>
      <family val="2"/>
    </font>
    <font>
      <b/>
      <sz val="11"/>
      <name val="Arial CE"/>
      <family val="2"/>
    </font>
    <font>
      <b/>
      <sz val="11"/>
      <color theme="4"/>
      <name val="Arial CE"/>
      <family val="2"/>
    </font>
    <font>
      <sz val="10"/>
      <color theme="4"/>
      <name val="Arial CE"/>
      <family val="2"/>
    </font>
    <font>
      <i/>
      <sz val="10"/>
      <name val="Arial CE"/>
      <family val="2"/>
      <charset val="238"/>
    </font>
    <font>
      <i/>
      <sz val="10"/>
      <color theme="3" tint="0.39997558519241921"/>
      <name val="Arial CE"/>
      <family val="2"/>
      <charset val="238"/>
    </font>
    <font>
      <i/>
      <sz val="9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sz val="10"/>
      <color theme="4"/>
      <name val="Arial CE"/>
      <family val="2"/>
      <charset val="238"/>
    </font>
    <font>
      <b/>
      <u/>
      <sz val="12"/>
      <name val="Arial CE"/>
      <family val="2"/>
    </font>
    <font>
      <sz val="11"/>
      <name val="Arial CE"/>
      <family val="2"/>
    </font>
    <font>
      <sz val="12"/>
      <name val="Arial CE"/>
      <family val="2"/>
    </font>
    <font>
      <b/>
      <sz val="9"/>
      <name val="Arial CE"/>
      <family val="2"/>
    </font>
    <font>
      <sz val="7"/>
      <name val="Arial CE"/>
      <family val="2"/>
      <charset val="238"/>
    </font>
    <font>
      <b/>
      <i/>
      <sz val="14"/>
      <color indexed="10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i/>
      <vertAlign val="superscript"/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indexed="13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</borders>
  <cellStyleXfs count="4">
    <xf numFmtId="0" fontId="0" fillId="0" borderId="0" applyAlignment="0">
      <alignment vertical="top" wrapText="1"/>
      <protection locked="0"/>
    </xf>
    <xf numFmtId="0" fontId="1" fillId="0" borderId="0"/>
    <xf numFmtId="0" fontId="3" fillId="0" borderId="0" applyAlignment="0">
      <alignment vertical="top" wrapText="1"/>
      <protection locked="0"/>
    </xf>
    <xf numFmtId="0" fontId="1" fillId="0" borderId="0"/>
  </cellStyleXfs>
  <cellXfs count="253">
    <xf numFmtId="0" fontId="0" fillId="0" borderId="0" xfId="0" applyAlignment="1">
      <protection locked="0"/>
    </xf>
    <xf numFmtId="0" fontId="2" fillId="0" borderId="0" xfId="1" applyFont="1"/>
    <xf numFmtId="0" fontId="2" fillId="0" borderId="0" xfId="1" applyFont="1" applyAlignment="1"/>
    <xf numFmtId="0" fontId="2" fillId="0" borderId="0" xfId="0" applyFont="1" applyAlignment="1">
      <alignment vertical="top"/>
      <protection locked="0"/>
    </xf>
    <xf numFmtId="0" fontId="4" fillId="0" borderId="0" xfId="0" applyFont="1" applyAlignment="1">
      <alignment vertical="top"/>
      <protection locked="0"/>
    </xf>
    <xf numFmtId="0" fontId="0" fillId="0" borderId="0" xfId="0" applyAlignment="1">
      <alignment vertical="top"/>
      <protection locked="0"/>
    </xf>
    <xf numFmtId="0" fontId="3" fillId="0" borderId="0" xfId="0" applyFont="1" applyAlignment="1">
      <alignment vertical="top"/>
      <protection locked="0"/>
    </xf>
    <xf numFmtId="0" fontId="2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/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6" fillId="2" borderId="1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left"/>
    </xf>
    <xf numFmtId="164" fontId="2" fillId="0" borderId="9" xfId="1" applyNumberFormat="1" applyFont="1" applyBorder="1" applyAlignment="1">
      <alignment horizontal="center"/>
    </xf>
    <xf numFmtId="49" fontId="2" fillId="0" borderId="11" xfId="1" applyNumberFormat="1" applyFont="1" applyBorder="1" applyAlignment="1">
      <alignment horizontal="left"/>
    </xf>
    <xf numFmtId="164" fontId="2" fillId="0" borderId="12" xfId="1" applyNumberFormat="1" applyFont="1" applyBorder="1" applyAlignment="1">
      <alignment horizontal="center"/>
    </xf>
    <xf numFmtId="0" fontId="8" fillId="0" borderId="0" xfId="0" applyFont="1" applyAlignment="1">
      <alignment vertical="top"/>
      <protection locked="0"/>
    </xf>
    <xf numFmtId="49" fontId="2" fillId="0" borderId="14" xfId="1" applyNumberFormat="1" applyFont="1" applyBorder="1" applyAlignment="1">
      <alignment horizontal="left"/>
    </xf>
    <xf numFmtId="164" fontId="2" fillId="0" borderId="15" xfId="1" applyNumberFormat="1" applyFont="1" applyBorder="1" applyAlignment="1">
      <alignment horizontal="center"/>
    </xf>
    <xf numFmtId="164" fontId="9" fillId="3" borderId="20" xfId="1" applyNumberFormat="1" applyFont="1" applyFill="1" applyBorder="1" applyAlignment="1">
      <alignment horizontal="center" vertical="center"/>
    </xf>
    <xf numFmtId="164" fontId="9" fillId="3" borderId="20" xfId="1" applyNumberFormat="1" applyFont="1" applyFill="1" applyBorder="1" applyAlignment="1">
      <alignment horizontal="left" vertical="center"/>
    </xf>
    <xf numFmtId="165" fontId="2" fillId="0" borderId="0" xfId="0" applyNumberFormat="1" applyFont="1" applyAlignment="1">
      <alignment vertical="top"/>
      <protection locked="0"/>
    </xf>
    <xf numFmtId="164" fontId="9" fillId="3" borderId="15" xfId="1" applyNumberFormat="1" applyFont="1" applyFill="1" applyBorder="1" applyAlignment="1">
      <alignment horizontal="center" vertical="center"/>
    </xf>
    <xf numFmtId="164" fontId="9" fillId="3" borderId="15" xfId="1" applyNumberFormat="1" applyFont="1" applyFill="1" applyBorder="1" applyAlignment="1">
      <alignment horizontal="left" vertical="center"/>
    </xf>
    <xf numFmtId="0" fontId="9" fillId="3" borderId="11" xfId="1" applyFont="1" applyFill="1" applyBorder="1" applyAlignment="1">
      <alignment horizontal="left" vertical="center"/>
    </xf>
    <xf numFmtId="49" fontId="9" fillId="3" borderId="27" xfId="1" applyNumberFormat="1" applyFont="1" applyFill="1" applyBorder="1" applyAlignment="1">
      <alignment vertical="center"/>
    </xf>
    <xf numFmtId="49" fontId="9" fillId="3" borderId="28" xfId="1" applyNumberFormat="1" applyFont="1" applyFill="1" applyBorder="1" applyAlignment="1">
      <alignment vertical="center"/>
    </xf>
    <xf numFmtId="49" fontId="9" fillId="3" borderId="29" xfId="1" applyNumberFormat="1" applyFont="1" applyFill="1" applyBorder="1" applyAlignment="1">
      <alignment vertical="center"/>
    </xf>
    <xf numFmtId="164" fontId="9" fillId="3" borderId="12" xfId="1" applyNumberFormat="1" applyFont="1" applyFill="1" applyBorder="1" applyAlignment="1">
      <alignment horizontal="center" vertical="center"/>
    </xf>
    <xf numFmtId="164" fontId="9" fillId="3" borderId="12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16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0" fontId="10" fillId="0" borderId="0" xfId="0" applyFont="1" applyAlignment="1">
      <alignment horizontal="left" vertical="top" wrapText="1"/>
      <protection locked="0"/>
    </xf>
    <xf numFmtId="168" fontId="0" fillId="0" borderId="0" xfId="0" applyNumberFormat="1" applyAlignment="1">
      <alignment horizontal="center" vertical="top"/>
      <protection locked="0"/>
    </xf>
    <xf numFmtId="168" fontId="0" fillId="0" borderId="0" xfId="0" applyNumberFormat="1" applyAlignment="1">
      <alignment horizontal="right" vertical="top"/>
      <protection locked="0"/>
    </xf>
    <xf numFmtId="167" fontId="11" fillId="0" borderId="0" xfId="0" applyNumberFormat="1" applyFont="1" applyBorder="1" applyAlignment="1">
      <protection locked="0"/>
    </xf>
    <xf numFmtId="166" fontId="11" fillId="0" borderId="0" xfId="0" applyNumberFormat="1" applyFont="1" applyAlignment="1">
      <alignment horizontal="right"/>
      <protection locked="0"/>
    </xf>
    <xf numFmtId="167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0" fontId="12" fillId="0" borderId="0" xfId="0" applyFont="1" applyAlignment="1">
      <alignment horizontal="center" wrapText="1"/>
      <protection locked="0"/>
    </xf>
    <xf numFmtId="0" fontId="13" fillId="0" borderId="0" xfId="0" applyFont="1" applyAlignment="1">
      <alignment horizontal="left" wrapText="1"/>
      <protection locked="0"/>
    </xf>
    <xf numFmtId="168" fontId="11" fillId="0" borderId="0" xfId="0" applyNumberFormat="1" applyFont="1" applyAlignment="1">
      <alignment horizontal="center"/>
      <protection locked="0"/>
    </xf>
    <xf numFmtId="168" fontId="11" fillId="0" borderId="0" xfId="0" applyNumberFormat="1" applyFont="1" applyAlignment="1">
      <alignment horizontal="right"/>
      <protection locked="0"/>
    </xf>
    <xf numFmtId="0" fontId="0" fillId="0" borderId="0" xfId="0" applyAlignment="1">
      <alignment horizontal="left" vertical="top"/>
      <protection locked="0"/>
    </xf>
    <xf numFmtId="166" fontId="14" fillId="0" borderId="15" xfId="0" applyNumberFormat="1" applyFont="1" applyBorder="1" applyAlignment="1">
      <alignment horizontal="center"/>
      <protection locked="0"/>
    </xf>
    <xf numFmtId="166" fontId="15" fillId="4" borderId="15" xfId="0" applyNumberFormat="1" applyFont="1" applyFill="1" applyBorder="1" applyAlignment="1">
      <alignment horizontal="left" wrapText="1"/>
      <protection locked="0"/>
    </xf>
    <xf numFmtId="166" fontId="1" fillId="0" borderId="15" xfId="0" applyNumberFormat="1" applyFont="1" applyBorder="1" applyAlignment="1">
      <alignment horizontal="right"/>
      <protection locked="0"/>
    </xf>
    <xf numFmtId="169" fontId="1" fillId="0" borderId="15" xfId="0" applyNumberFormat="1" applyFont="1" applyBorder="1" applyAlignment="1">
      <alignment horizontal="right"/>
      <protection locked="0"/>
    </xf>
    <xf numFmtId="0" fontId="1" fillId="0" borderId="15" xfId="0" applyFont="1" applyBorder="1" applyAlignment="1">
      <alignment horizontal="left" wrapText="1"/>
      <protection locked="0"/>
    </xf>
    <xf numFmtId="0" fontId="1" fillId="4" borderId="15" xfId="0" applyFont="1" applyFill="1" applyBorder="1" applyAlignment="1">
      <alignment horizontal="left" wrapText="1"/>
      <protection locked="0"/>
    </xf>
    <xf numFmtId="0" fontId="16" fillId="0" borderId="15" xfId="0" applyFont="1" applyBorder="1" applyAlignment="1">
      <alignment horizontal="left" wrapText="1"/>
      <protection locked="0"/>
    </xf>
    <xf numFmtId="168" fontId="1" fillId="0" borderId="15" xfId="0" applyNumberFormat="1" applyFont="1" applyBorder="1" applyAlignment="1">
      <alignment horizontal="center"/>
      <protection locked="0"/>
    </xf>
    <xf numFmtId="168" fontId="1" fillId="0" borderId="15" xfId="0" applyNumberFormat="1" applyFont="1" applyBorder="1" applyAlignment="1">
      <alignment horizontal="right"/>
      <protection locked="0"/>
    </xf>
    <xf numFmtId="170" fontId="1" fillId="0" borderId="15" xfId="0" applyNumberFormat="1" applyFont="1" applyBorder="1" applyAlignment="1">
      <alignment horizontal="right"/>
      <protection locked="0"/>
    </xf>
    <xf numFmtId="166" fontId="17" fillId="0" borderId="0" xfId="0" applyNumberFormat="1" applyFont="1" applyAlignment="1">
      <alignment horizontal="right"/>
      <protection locked="0"/>
    </xf>
    <xf numFmtId="167" fontId="17" fillId="0" borderId="0" xfId="0" applyNumberFormat="1" applyFont="1" applyAlignment="1">
      <alignment horizontal="right"/>
      <protection locked="0"/>
    </xf>
    <xf numFmtId="0" fontId="17" fillId="0" borderId="0" xfId="0" applyFont="1" applyAlignment="1">
      <alignment horizontal="left" wrapText="1"/>
      <protection locked="0"/>
    </xf>
    <xf numFmtId="0" fontId="18" fillId="0" borderId="0" xfId="0" applyFont="1" applyAlignment="1">
      <alignment horizontal="center" wrapText="1"/>
      <protection locked="0"/>
    </xf>
    <xf numFmtId="0" fontId="19" fillId="0" borderId="0" xfId="0" applyFont="1" applyAlignment="1">
      <alignment horizontal="center" wrapText="1"/>
      <protection locked="0"/>
    </xf>
    <xf numFmtId="168" fontId="17" fillId="0" borderId="0" xfId="0" applyNumberFormat="1" applyFont="1" applyAlignment="1">
      <alignment horizontal="center"/>
      <protection locked="0"/>
    </xf>
    <xf numFmtId="168" fontId="17" fillId="0" borderId="0" xfId="0" applyNumberFormat="1" applyFont="1" applyAlignment="1">
      <alignment horizontal="right"/>
      <protection locked="0"/>
    </xf>
    <xf numFmtId="166" fontId="19" fillId="0" borderId="15" xfId="0" applyNumberFormat="1" applyFont="1" applyBorder="1" applyAlignment="1">
      <alignment horizontal="center"/>
      <protection locked="0"/>
    </xf>
    <xf numFmtId="166" fontId="20" fillId="4" borderId="15" xfId="0" applyNumberFormat="1" applyFont="1" applyFill="1" applyBorder="1" applyAlignment="1">
      <alignment horizontal="left" wrapText="1"/>
      <protection locked="0"/>
    </xf>
    <xf numFmtId="169" fontId="21" fillId="0" borderId="15" xfId="0" applyNumberFormat="1" applyFont="1" applyBorder="1" applyAlignment="1">
      <alignment horizontal="right"/>
      <protection locked="0"/>
    </xf>
    <xf numFmtId="0" fontId="21" fillId="0" borderId="15" xfId="0" applyFont="1" applyBorder="1" applyAlignment="1">
      <alignment wrapText="1"/>
      <protection locked="0"/>
    </xf>
    <xf numFmtId="166" fontId="22" fillId="0" borderId="15" xfId="0" applyNumberFormat="1" applyFont="1" applyBorder="1" applyAlignment="1">
      <alignment horizontal="right"/>
      <protection locked="0"/>
    </xf>
    <xf numFmtId="166" fontId="22" fillId="0" borderId="15" xfId="0" applyNumberFormat="1" applyFont="1" applyBorder="1" applyAlignment="1">
      <alignment horizontal="right" vertical="center"/>
      <protection locked="0"/>
    </xf>
    <xf numFmtId="169" fontId="23" fillId="0" borderId="15" xfId="0" applyNumberFormat="1" applyFont="1" applyBorder="1" applyAlignment="1">
      <alignment horizontal="right" vertical="center"/>
      <protection locked="0"/>
    </xf>
    <xf numFmtId="0" fontId="22" fillId="0" borderId="15" xfId="0" applyFont="1" applyBorder="1" applyAlignment="1">
      <alignment horizontal="left" vertical="center" wrapText="1"/>
      <protection locked="0"/>
    </xf>
    <xf numFmtId="0" fontId="23" fillId="4" borderId="15" xfId="0" applyFont="1" applyFill="1" applyBorder="1" applyAlignment="1">
      <alignment horizontal="left" vertical="center" wrapText="1"/>
      <protection locked="0"/>
    </xf>
    <xf numFmtId="0" fontId="24" fillId="0" borderId="15" xfId="0" applyFont="1" applyBorder="1" applyAlignment="1">
      <alignment horizontal="left" vertical="center" wrapText="1"/>
      <protection locked="0"/>
    </xf>
    <xf numFmtId="168" fontId="22" fillId="0" borderId="15" xfId="0" applyNumberFormat="1" applyFont="1" applyBorder="1" applyAlignment="1">
      <alignment horizontal="center" vertical="center"/>
      <protection locked="0"/>
    </xf>
    <xf numFmtId="168" fontId="22" fillId="0" borderId="15" xfId="0" applyNumberFormat="1" applyFont="1" applyBorder="1" applyAlignment="1">
      <alignment horizontal="right" vertical="center"/>
      <protection locked="0"/>
    </xf>
    <xf numFmtId="169" fontId="25" fillId="0" borderId="15" xfId="0" applyNumberFormat="1" applyFont="1" applyBorder="1" applyAlignment="1">
      <alignment horizontal="right" vertical="center"/>
      <protection locked="0"/>
    </xf>
    <xf numFmtId="0" fontId="25" fillId="4" borderId="15" xfId="0" applyFont="1" applyFill="1" applyBorder="1" applyAlignment="1">
      <alignment horizontal="left" vertical="center" wrapText="1"/>
      <protection locked="0"/>
    </xf>
    <xf numFmtId="169" fontId="22" fillId="0" borderId="15" xfId="0" applyNumberFormat="1" applyFont="1" applyBorder="1" applyAlignment="1">
      <alignment horizontal="right" vertical="center"/>
      <protection locked="0"/>
    </xf>
    <xf numFmtId="0" fontId="22" fillId="4" borderId="15" xfId="0" applyFont="1" applyFill="1" applyBorder="1" applyAlignment="1">
      <alignment horizontal="left" vertical="center" wrapText="1"/>
      <protection locked="0"/>
    </xf>
    <xf numFmtId="169" fontId="26" fillId="0" borderId="15" xfId="0" applyNumberFormat="1" applyFont="1" applyBorder="1" applyAlignment="1">
      <alignment horizontal="right"/>
      <protection locked="0"/>
    </xf>
    <xf numFmtId="0" fontId="26" fillId="0" borderId="15" xfId="0" applyFont="1" applyBorder="1" applyAlignment="1">
      <alignment wrapText="1"/>
      <protection locked="0"/>
    </xf>
    <xf numFmtId="49" fontId="24" fillId="0" borderId="15" xfId="0" applyNumberFormat="1" applyFont="1" applyBorder="1" applyAlignment="1">
      <alignment horizontal="left" vertical="center" wrapText="1"/>
      <protection locked="0"/>
    </xf>
    <xf numFmtId="166" fontId="1" fillId="0" borderId="15" xfId="0" applyNumberFormat="1" applyFont="1" applyBorder="1" applyAlignment="1">
      <alignment horizontal="right" vertical="center"/>
      <protection locked="0"/>
    </xf>
    <xf numFmtId="169" fontId="1" fillId="0" borderId="15" xfId="0" applyNumberFormat="1" applyFont="1" applyBorder="1" applyAlignment="1">
      <alignment horizontal="right" vertical="center"/>
      <protection locked="0"/>
    </xf>
    <xf numFmtId="0" fontId="1" fillId="0" borderId="15" xfId="0" applyFont="1" applyBorder="1" applyAlignment="1">
      <alignment horizontal="left" vertical="center" wrapText="1"/>
      <protection locked="0"/>
    </xf>
    <xf numFmtId="0" fontId="1" fillId="4" borderId="15" xfId="0" applyFont="1" applyFill="1" applyBorder="1" applyAlignment="1">
      <alignment horizontal="left" vertical="center" wrapText="1"/>
      <protection locked="0"/>
    </xf>
    <xf numFmtId="0" fontId="16" fillId="0" borderId="15" xfId="0" applyFont="1" applyBorder="1" applyAlignment="1">
      <alignment horizontal="left" vertical="center" wrapText="1"/>
      <protection locked="0"/>
    </xf>
    <xf numFmtId="168" fontId="1" fillId="0" borderId="15" xfId="0" applyNumberFormat="1" applyFont="1" applyBorder="1" applyAlignment="1">
      <alignment horizontal="center" vertical="center"/>
      <protection locked="0"/>
    </xf>
    <xf numFmtId="168" fontId="1" fillId="0" borderId="15" xfId="0" applyNumberFormat="1" applyFont="1" applyBorder="1" applyAlignment="1">
      <alignment horizontal="right" vertical="center"/>
      <protection locked="0"/>
    </xf>
    <xf numFmtId="0" fontId="1" fillId="0" borderId="15" xfId="0" applyFont="1" applyFill="1" applyBorder="1" applyAlignment="1">
      <alignment horizontal="left" vertical="center" wrapText="1"/>
      <protection locked="0"/>
    </xf>
    <xf numFmtId="0" fontId="16" fillId="0" borderId="15" xfId="0" applyFont="1" applyFill="1" applyBorder="1" applyAlignment="1">
      <alignment horizontal="left" vertical="center" wrapText="1"/>
      <protection locked="0"/>
    </xf>
    <xf numFmtId="49" fontId="24" fillId="0" borderId="15" xfId="0" applyNumberFormat="1" applyFont="1" applyFill="1" applyBorder="1" applyAlignment="1">
      <alignment horizontal="left" vertical="center" wrapText="1"/>
      <protection locked="0"/>
    </xf>
    <xf numFmtId="166" fontId="1" fillId="0" borderId="15" xfId="0" applyNumberFormat="1" applyFont="1" applyFill="1" applyBorder="1" applyAlignment="1">
      <alignment horizontal="right"/>
      <protection locked="0"/>
    </xf>
    <xf numFmtId="166" fontId="1" fillId="0" borderId="15" xfId="0" applyNumberFormat="1" applyFont="1" applyFill="1" applyBorder="1" applyAlignment="1">
      <alignment horizontal="right" vertical="center"/>
      <protection locked="0"/>
    </xf>
    <xf numFmtId="0" fontId="27" fillId="0" borderId="0" xfId="0" applyFont="1" applyAlignment="1">
      <alignment horizontal="center" wrapText="1"/>
      <protection locked="0"/>
    </xf>
    <xf numFmtId="0" fontId="1" fillId="5" borderId="0" xfId="0" applyFont="1" applyFill="1" applyAlignment="1" applyProtection="1">
      <alignment horizontal="right"/>
    </xf>
    <xf numFmtId="0" fontId="1" fillId="5" borderId="0" xfId="0" applyFont="1" applyFill="1" applyAlignment="1" applyProtection="1">
      <alignment horizontal="center"/>
    </xf>
    <xf numFmtId="0" fontId="1" fillId="5" borderId="0" xfId="0" applyFont="1" applyFill="1" applyAlignment="1" applyProtection="1">
      <alignment horizontal="left"/>
    </xf>
    <xf numFmtId="0" fontId="28" fillId="5" borderId="0" xfId="0" applyFont="1" applyFill="1" applyAlignment="1" applyProtection="1">
      <alignment horizontal="left"/>
    </xf>
    <xf numFmtId="0" fontId="29" fillId="6" borderId="30" xfId="0" applyFont="1" applyFill="1" applyBorder="1" applyAlignment="1" applyProtection="1">
      <alignment horizontal="center" vertical="center" wrapText="1"/>
    </xf>
    <xf numFmtId="0" fontId="28" fillId="6" borderId="30" xfId="0" applyFont="1" applyFill="1" applyBorder="1" applyAlignment="1" applyProtection="1">
      <alignment horizontal="center" vertical="center" wrapText="1"/>
    </xf>
    <xf numFmtId="0" fontId="29" fillId="6" borderId="31" xfId="0" applyFont="1" applyFill="1" applyBorder="1" applyAlignment="1" applyProtection="1">
      <alignment horizontal="center" vertical="center" wrapText="1"/>
    </xf>
    <xf numFmtId="0" fontId="29" fillId="6" borderId="32" xfId="0" applyFont="1" applyFill="1" applyBorder="1" applyAlignment="1" applyProtection="1">
      <alignment horizontal="center" vertical="center" wrapText="1"/>
    </xf>
    <xf numFmtId="0" fontId="29" fillId="6" borderId="33" xfId="0" applyFont="1" applyFill="1" applyBorder="1" applyAlignment="1" applyProtection="1">
      <alignment horizontal="center" vertical="center" wrapText="1"/>
    </xf>
    <xf numFmtId="0" fontId="28" fillId="6" borderId="33" xfId="0" applyFont="1" applyFill="1" applyBorder="1" applyAlignment="1" applyProtection="1">
      <alignment horizontal="center" vertical="center" wrapText="1"/>
    </xf>
    <xf numFmtId="0" fontId="29" fillId="6" borderId="34" xfId="0" applyFont="1" applyFill="1" applyBorder="1" applyAlignment="1" applyProtection="1">
      <alignment horizontal="center" vertical="center" wrapText="1"/>
    </xf>
    <xf numFmtId="0" fontId="29" fillId="6" borderId="35" xfId="0" applyFont="1" applyFill="1" applyBorder="1" applyAlignment="1" applyProtection="1">
      <alignment horizontal="left" vertical="center" wrapText="1"/>
    </xf>
    <xf numFmtId="0" fontId="16" fillId="5" borderId="0" xfId="0" applyFont="1" applyFill="1" applyAlignment="1" applyProtection="1">
      <alignment horizontal="left"/>
    </xf>
    <xf numFmtId="0" fontId="17" fillId="5" borderId="0" xfId="0" applyFont="1" applyFill="1" applyAlignment="1" applyProtection="1">
      <alignment horizontal="left"/>
    </xf>
    <xf numFmtId="0" fontId="30" fillId="5" borderId="0" xfId="0" applyFont="1" applyFill="1" applyAlignment="1" applyProtection="1">
      <alignment horizontal="left"/>
    </xf>
    <xf numFmtId="0" fontId="17" fillId="5" borderId="0" xfId="0" applyFont="1" applyFill="1" applyAlignment="1" applyProtection="1">
      <alignment horizontal="center"/>
    </xf>
    <xf numFmtId="0" fontId="17" fillId="5" borderId="0" xfId="0" applyFont="1" applyFill="1" applyAlignment="1" applyProtection="1">
      <alignment horizontal="right"/>
    </xf>
    <xf numFmtId="0" fontId="31" fillId="5" borderId="0" xfId="0" applyFont="1" applyFill="1" applyAlignment="1" applyProtection="1">
      <alignment horizontal="right"/>
    </xf>
    <xf numFmtId="0" fontId="31" fillId="5" borderId="0" xfId="0" applyFont="1" applyFill="1" applyAlignment="1" applyProtection="1">
      <alignment horizontal="center"/>
    </xf>
    <xf numFmtId="0" fontId="31" fillId="5" borderId="0" xfId="0" applyFont="1" applyFill="1" applyAlignment="1" applyProtection="1">
      <alignment horizontal="left"/>
    </xf>
    <xf numFmtId="0" fontId="32" fillId="5" borderId="0" xfId="0" applyFont="1" applyFill="1" applyAlignment="1" applyProtection="1">
      <alignment horizontal="center"/>
    </xf>
    <xf numFmtId="0" fontId="32" fillId="5" borderId="0" xfId="0" applyFont="1" applyFill="1" applyAlignment="1" applyProtection="1">
      <alignment horizontal="left"/>
    </xf>
    <xf numFmtId="166" fontId="33" fillId="0" borderId="0" xfId="0" applyNumberFormat="1" applyFont="1" applyAlignment="1">
      <alignment horizontal="right" vertical="top"/>
      <protection locked="0"/>
    </xf>
    <xf numFmtId="167" fontId="33" fillId="0" borderId="0" xfId="0" applyNumberFormat="1" applyFont="1" applyAlignment="1">
      <alignment horizontal="right" vertical="top"/>
      <protection locked="0"/>
    </xf>
    <xf numFmtId="0" fontId="33" fillId="0" borderId="0" xfId="0" applyFont="1" applyAlignment="1">
      <alignment horizontal="left" vertical="top" wrapText="1"/>
      <protection locked="0"/>
    </xf>
    <xf numFmtId="168" fontId="33" fillId="0" borderId="0" xfId="0" applyNumberFormat="1" applyFont="1" applyAlignment="1">
      <alignment horizontal="center" vertical="top"/>
      <protection locked="0"/>
    </xf>
    <xf numFmtId="168" fontId="33" fillId="0" borderId="0" xfId="0" applyNumberFormat="1" applyFont="1" applyAlignment="1">
      <alignment horizontal="right" vertical="top"/>
      <protection locked="0"/>
    </xf>
    <xf numFmtId="166" fontId="1" fillId="0" borderId="0" xfId="0" applyNumberFormat="1" applyFont="1" applyAlignment="1">
      <alignment horizontal="right" vertical="top"/>
      <protection locked="0"/>
    </xf>
    <xf numFmtId="167" fontId="1" fillId="0" borderId="0" xfId="0" applyNumberFormat="1" applyFont="1" applyAlignment="1">
      <alignment horizontal="right" vertical="top"/>
      <protection locked="0"/>
    </xf>
    <xf numFmtId="0" fontId="1" fillId="0" borderId="0" xfId="0" applyFont="1" applyAlignment="1">
      <alignment horizontal="left" vertical="top" wrapText="1"/>
      <protection locked="0"/>
    </xf>
    <xf numFmtId="168" fontId="1" fillId="0" borderId="0" xfId="0" applyNumberFormat="1" applyFont="1" applyAlignment="1">
      <alignment horizontal="center" vertical="top"/>
      <protection locked="0"/>
    </xf>
    <xf numFmtId="168" fontId="1" fillId="0" borderId="0" xfId="0" applyNumberFormat="1" applyFont="1" applyAlignment="1">
      <alignment horizontal="right" vertical="top"/>
      <protection locked="0"/>
    </xf>
    <xf numFmtId="167" fontId="11" fillId="0" borderId="36" xfId="2" applyNumberFormat="1" applyFont="1" applyBorder="1" applyAlignment="1">
      <protection locked="0"/>
    </xf>
    <xf numFmtId="166" fontId="11" fillId="0" borderId="0" xfId="2" applyNumberFormat="1" applyFont="1" applyAlignment="1">
      <alignment horizontal="right"/>
      <protection locked="0"/>
    </xf>
    <xf numFmtId="167" fontId="11" fillId="0" borderId="0" xfId="2" applyNumberFormat="1" applyFont="1" applyAlignment="1">
      <alignment horizontal="right"/>
      <protection locked="0"/>
    </xf>
    <xf numFmtId="0" fontId="11" fillId="0" borderId="0" xfId="2" applyFont="1" applyAlignment="1">
      <alignment horizontal="left" wrapText="1"/>
      <protection locked="0"/>
    </xf>
    <xf numFmtId="0" fontId="11" fillId="0" borderId="0" xfId="2" applyFont="1" applyAlignment="1">
      <alignment horizontal="center" wrapText="1"/>
      <protection locked="0"/>
    </xf>
    <xf numFmtId="168" fontId="11" fillId="0" borderId="0" xfId="2" applyNumberFormat="1" applyFont="1" applyAlignment="1">
      <alignment horizontal="center"/>
      <protection locked="0"/>
    </xf>
    <xf numFmtId="168" fontId="11" fillId="0" borderId="0" xfId="2" applyNumberFormat="1" applyFont="1" applyAlignment="1">
      <alignment horizontal="right"/>
      <protection locked="0"/>
    </xf>
    <xf numFmtId="166" fontId="17" fillId="0" borderId="15" xfId="2" applyNumberFormat="1" applyFont="1" applyBorder="1" applyAlignment="1">
      <alignment horizontal="right"/>
      <protection locked="0"/>
    </xf>
    <xf numFmtId="4" fontId="17" fillId="0" borderId="15" xfId="3" applyNumberFormat="1" applyFont="1" applyBorder="1" applyAlignment="1" applyProtection="1">
      <alignment horizontal="right"/>
      <protection locked="0"/>
    </xf>
    <xf numFmtId="4" fontId="17" fillId="0" borderId="15" xfId="3" applyNumberFormat="1" applyFont="1" applyBorder="1" applyAlignment="1">
      <alignment horizontal="right"/>
    </xf>
    <xf numFmtId="49" fontId="17" fillId="0" borderId="15" xfId="3" applyNumberFormat="1" applyFont="1" applyBorder="1" applyAlignment="1">
      <alignment horizontal="left" shrinkToFit="1"/>
    </xf>
    <xf numFmtId="0" fontId="17" fillId="0" borderId="15" xfId="3" applyFont="1" applyBorder="1" applyAlignment="1">
      <alignment wrapText="1"/>
    </xf>
    <xf numFmtId="166" fontId="34" fillId="0" borderId="15" xfId="2" applyNumberFormat="1" applyFont="1" applyBorder="1" applyAlignment="1">
      <alignment horizontal="right"/>
      <protection locked="0"/>
    </xf>
    <xf numFmtId="4" fontId="22" fillId="0" borderId="15" xfId="3" applyNumberFormat="1" applyFont="1" applyBorder="1" applyAlignment="1" applyProtection="1">
      <alignment horizontal="right"/>
      <protection locked="0"/>
    </xf>
    <xf numFmtId="4" fontId="22" fillId="0" borderId="15" xfId="3" applyNumberFormat="1" applyFont="1" applyBorder="1" applyAlignment="1">
      <alignment horizontal="right"/>
    </xf>
    <xf numFmtId="49" fontId="22" fillId="0" borderId="15" xfId="3" applyNumberFormat="1" applyFont="1" applyBorder="1" applyAlignment="1">
      <alignment horizontal="left" shrinkToFit="1"/>
    </xf>
    <xf numFmtId="0" fontId="22" fillId="0" borderId="15" xfId="3" applyFont="1" applyBorder="1" applyAlignment="1">
      <alignment shrinkToFit="1"/>
    </xf>
    <xf numFmtId="49" fontId="22" fillId="0" borderId="15" xfId="3" applyNumberFormat="1" applyFont="1" applyBorder="1" applyAlignment="1">
      <alignment horizontal="left"/>
    </xf>
    <xf numFmtId="168" fontId="22" fillId="0" borderId="15" xfId="2" applyNumberFormat="1" applyFont="1" applyBorder="1" applyAlignment="1">
      <alignment horizontal="center"/>
      <protection locked="0"/>
    </xf>
    <xf numFmtId="168" fontId="22" fillId="0" borderId="15" xfId="2" applyNumberFormat="1" applyFont="1" applyBorder="1" applyAlignment="1">
      <alignment horizontal="right"/>
      <protection locked="0"/>
    </xf>
    <xf numFmtId="0" fontId="0" fillId="0" borderId="0" xfId="0" applyFont="1" applyBorder="1" applyAlignment="1">
      <alignment horizontal="left" vertical="top"/>
      <protection locked="0"/>
    </xf>
    <xf numFmtId="4" fontId="1" fillId="0" borderId="15" xfId="3" applyNumberFormat="1" applyFont="1" applyBorder="1" applyAlignment="1" applyProtection="1">
      <alignment horizontal="right"/>
      <protection locked="0"/>
    </xf>
    <xf numFmtId="4" fontId="1" fillId="0" borderId="15" xfId="3" applyNumberFormat="1" applyFont="1" applyBorder="1" applyAlignment="1">
      <alignment horizontal="right"/>
    </xf>
    <xf numFmtId="49" fontId="1" fillId="0" borderId="15" xfId="3" applyNumberFormat="1" applyFont="1" applyBorder="1" applyAlignment="1">
      <alignment horizontal="left" shrinkToFit="1"/>
    </xf>
    <xf numFmtId="0" fontId="1" fillId="0" borderId="15" xfId="3" applyFont="1" applyBorder="1" applyAlignment="1">
      <alignment shrinkToFit="1"/>
    </xf>
    <xf numFmtId="49" fontId="1" fillId="0" borderId="15" xfId="3" applyNumberFormat="1" applyFont="1" applyBorder="1" applyAlignment="1">
      <alignment horizontal="left"/>
    </xf>
    <xf numFmtId="168" fontId="1" fillId="0" borderId="15" xfId="2" applyNumberFormat="1" applyFont="1" applyBorder="1" applyAlignment="1">
      <alignment horizontal="center"/>
      <protection locked="0"/>
    </xf>
    <xf numFmtId="168" fontId="1" fillId="0" borderId="15" xfId="2" applyNumberFormat="1" applyFont="1" applyBorder="1" applyAlignment="1">
      <alignment horizontal="right"/>
      <protection locked="0"/>
    </xf>
    <xf numFmtId="166" fontId="17" fillId="0" borderId="0" xfId="2" applyNumberFormat="1" applyFont="1" applyBorder="1" applyAlignment="1">
      <alignment horizontal="right"/>
      <protection locked="0"/>
    </xf>
    <xf numFmtId="4" fontId="1" fillId="0" borderId="0" xfId="3" applyNumberFormat="1" applyFont="1" applyBorder="1" applyAlignment="1" applyProtection="1">
      <alignment horizontal="right"/>
      <protection locked="0"/>
    </xf>
    <xf numFmtId="4" fontId="1" fillId="0" borderId="0" xfId="3" applyNumberFormat="1" applyFont="1" applyBorder="1" applyAlignment="1">
      <alignment horizontal="right"/>
    </xf>
    <xf numFmtId="49" fontId="1" fillId="0" borderId="0" xfId="3" applyNumberFormat="1" applyFont="1" applyBorder="1" applyAlignment="1">
      <alignment horizontal="left" shrinkToFit="1"/>
    </xf>
    <xf numFmtId="0" fontId="18" fillId="0" borderId="0" xfId="2" applyFont="1" applyBorder="1" applyAlignment="1">
      <alignment horizontal="center" wrapText="1"/>
      <protection locked="0"/>
    </xf>
    <xf numFmtId="49" fontId="1" fillId="0" borderId="0" xfId="3" applyNumberFormat="1" applyFont="1" applyBorder="1" applyAlignment="1">
      <alignment horizontal="left"/>
    </xf>
    <xf numFmtId="168" fontId="1" fillId="0" borderId="0" xfId="2" applyNumberFormat="1" applyFont="1" applyBorder="1" applyAlignment="1">
      <alignment horizontal="center"/>
      <protection locked="0"/>
    </xf>
    <xf numFmtId="168" fontId="1" fillId="0" borderId="0" xfId="2" applyNumberFormat="1" applyFont="1" applyBorder="1" applyAlignment="1">
      <alignment horizontal="right"/>
      <protection locked="0"/>
    </xf>
    <xf numFmtId="0" fontId="1" fillId="0" borderId="15" xfId="3" applyFont="1" applyBorder="1" applyAlignment="1">
      <alignment wrapText="1"/>
    </xf>
    <xf numFmtId="0" fontId="1" fillId="0" borderId="15" xfId="3" applyFont="1" applyBorder="1" applyAlignment="1">
      <alignment horizontal="left" shrinkToFit="1"/>
    </xf>
    <xf numFmtId="0" fontId="1" fillId="0" borderId="15" xfId="3" applyFont="1" applyBorder="1" applyAlignment="1">
      <alignment horizontal="left" wrapText="1"/>
    </xf>
    <xf numFmtId="166" fontId="17" fillId="0" borderId="0" xfId="2" applyNumberFormat="1" applyFont="1" applyAlignment="1">
      <alignment horizontal="right"/>
      <protection locked="0"/>
    </xf>
    <xf numFmtId="0" fontId="18" fillId="0" borderId="23" xfId="2" applyFont="1" applyBorder="1" applyAlignment="1">
      <alignment horizontal="center" wrapText="1"/>
      <protection locked="0"/>
    </xf>
    <xf numFmtId="49" fontId="1" fillId="0" borderId="23" xfId="3" applyNumberFormat="1" applyFont="1" applyBorder="1" applyAlignment="1">
      <alignment horizontal="left"/>
    </xf>
    <xf numFmtId="0" fontId="22" fillId="0" borderId="15" xfId="3" applyFont="1" applyBorder="1" applyAlignment="1">
      <alignment wrapText="1"/>
    </xf>
    <xf numFmtId="4" fontId="22" fillId="0" borderId="15" xfId="3" applyNumberFormat="1" applyFont="1" applyFill="1" applyBorder="1" applyAlignment="1" applyProtection="1">
      <alignment horizontal="right"/>
      <protection locked="0"/>
    </xf>
    <xf numFmtId="166" fontId="1" fillId="0" borderId="0" xfId="2" applyNumberFormat="1" applyFont="1" applyBorder="1" applyAlignment="1">
      <alignment horizontal="right"/>
      <protection locked="0"/>
    </xf>
    <xf numFmtId="167" fontId="1" fillId="0" borderId="0" xfId="2" applyNumberFormat="1" applyFont="1" applyBorder="1" applyAlignment="1">
      <alignment horizontal="right"/>
      <protection locked="0"/>
    </xf>
    <xf numFmtId="0" fontId="1" fillId="0" borderId="0" xfId="2" applyFont="1" applyBorder="1" applyAlignment="1">
      <alignment horizontal="left" wrapText="1"/>
      <protection locked="0"/>
    </xf>
    <xf numFmtId="2" fontId="34" fillId="0" borderId="15" xfId="2" applyNumberFormat="1" applyFont="1" applyBorder="1" applyAlignment="1">
      <alignment horizontal="right"/>
      <protection locked="0"/>
    </xf>
    <xf numFmtId="2" fontId="22" fillId="0" borderId="15" xfId="3" applyNumberFormat="1" applyFont="1" applyBorder="1" applyAlignment="1" applyProtection="1">
      <alignment horizontal="right"/>
      <protection locked="0"/>
    </xf>
    <xf numFmtId="2" fontId="22" fillId="0" borderId="15" xfId="3" applyNumberFormat="1" applyFont="1" applyBorder="1" applyAlignment="1">
      <alignment horizontal="right"/>
    </xf>
    <xf numFmtId="2" fontId="22" fillId="0" borderId="15" xfId="3" applyNumberFormat="1" applyFont="1" applyBorder="1" applyAlignment="1">
      <alignment horizontal="left" shrinkToFit="1"/>
    </xf>
    <xf numFmtId="0" fontId="22" fillId="0" borderId="15" xfId="3" applyFont="1" applyBorder="1" applyAlignment="1">
      <alignment horizontal="left" shrinkToFit="1"/>
    </xf>
    <xf numFmtId="2" fontId="22" fillId="0" borderId="15" xfId="0" applyNumberFormat="1" applyFont="1" applyBorder="1" applyAlignment="1">
      <alignment horizontal="right"/>
      <protection locked="0"/>
    </xf>
    <xf numFmtId="2" fontId="22" fillId="0" borderId="15" xfId="0" applyNumberFormat="1" applyFont="1" applyBorder="1" applyAlignment="1">
      <alignment horizontal="left" wrapText="1"/>
      <protection locked="0"/>
    </xf>
    <xf numFmtId="0" fontId="22" fillId="0" borderId="15" xfId="3" applyFont="1" applyBorder="1" applyAlignment="1">
      <alignment horizontal="left" wrapText="1"/>
    </xf>
    <xf numFmtId="167" fontId="22" fillId="0" borderId="15" xfId="0" applyNumberFormat="1" applyFont="1" applyBorder="1" applyAlignment="1">
      <alignment horizontal="right"/>
      <protection locked="0"/>
    </xf>
    <xf numFmtId="0" fontId="22" fillId="0" borderId="15" xfId="0" applyFont="1" applyBorder="1" applyAlignment="1">
      <alignment horizontal="left" wrapText="1"/>
      <protection locked="0"/>
    </xf>
    <xf numFmtId="167" fontId="17" fillId="0" borderId="0" xfId="2" applyNumberFormat="1" applyFont="1" applyAlignment="1">
      <alignment horizontal="right"/>
      <protection locked="0"/>
    </xf>
    <xf numFmtId="0" fontId="17" fillId="0" borderId="0" xfId="2" applyFont="1" applyAlignment="1">
      <alignment horizontal="left" wrapText="1"/>
      <protection locked="0"/>
    </xf>
    <xf numFmtId="0" fontId="18" fillId="0" borderId="0" xfId="2" applyFont="1" applyAlignment="1">
      <alignment horizontal="center" wrapText="1"/>
      <protection locked="0"/>
    </xf>
    <xf numFmtId="0" fontId="17" fillId="0" borderId="0" xfId="2" applyFont="1" applyAlignment="1">
      <alignment horizontal="center" wrapText="1"/>
      <protection locked="0"/>
    </xf>
    <xf numFmtId="168" fontId="17" fillId="0" borderId="0" xfId="2" applyNumberFormat="1" applyFont="1" applyAlignment="1">
      <alignment horizontal="center"/>
      <protection locked="0"/>
    </xf>
    <xf numFmtId="168" fontId="17" fillId="0" borderId="0" xfId="2" applyNumberFormat="1" applyFont="1" applyAlignment="1">
      <alignment horizontal="right"/>
      <protection locked="0"/>
    </xf>
    <xf numFmtId="166" fontId="17" fillId="0" borderId="15" xfId="0" applyNumberFormat="1" applyFont="1" applyBorder="1" applyAlignment="1">
      <alignment horizontal="right"/>
      <protection locked="0"/>
    </xf>
    <xf numFmtId="169" fontId="35" fillId="0" borderId="15" xfId="0" applyNumberFormat="1" applyFont="1" applyBorder="1" applyAlignment="1">
      <alignment horizontal="right"/>
      <protection locked="0"/>
    </xf>
    <xf numFmtId="169" fontId="35" fillId="4" borderId="15" xfId="0" applyNumberFormat="1" applyFont="1" applyFill="1" applyBorder="1" applyAlignment="1">
      <alignment horizontal="left" wrapText="1"/>
      <protection locked="0"/>
    </xf>
    <xf numFmtId="0" fontId="21" fillId="0" borderId="15" xfId="0" applyFont="1" applyBorder="1" applyAlignment="1">
      <alignment horizontal="right" wrapText="1"/>
      <protection locked="0"/>
    </xf>
    <xf numFmtId="0" fontId="21" fillId="0" borderId="15" xfId="0" applyFont="1" applyBorder="1" applyAlignment="1">
      <alignment horizontal="left" wrapText="1"/>
      <protection locked="0"/>
    </xf>
    <xf numFmtId="166" fontId="26" fillId="0" borderId="15" xfId="0" applyNumberFormat="1" applyFont="1" applyBorder="1" applyAlignment="1">
      <alignment horizontal="right"/>
      <protection locked="0"/>
    </xf>
    <xf numFmtId="0" fontId="26" fillId="0" borderId="15" xfId="0" applyFont="1" applyBorder="1" applyAlignment="1">
      <alignment horizontal="left" wrapText="1"/>
      <protection locked="0"/>
    </xf>
    <xf numFmtId="0" fontId="9" fillId="3" borderId="17" xfId="1" applyFont="1" applyFill="1" applyBorder="1" applyAlignment="1">
      <alignment horizontal="left" vertical="center"/>
    </xf>
    <xf numFmtId="0" fontId="9" fillId="3" borderId="18" xfId="1" applyFont="1" applyFill="1" applyBorder="1" applyAlignment="1">
      <alignment horizontal="left" vertical="center"/>
    </xf>
    <xf numFmtId="0" fontId="9" fillId="3" borderId="19" xfId="1" applyFont="1" applyFill="1" applyBorder="1" applyAlignment="1">
      <alignment horizontal="left" vertical="center"/>
    </xf>
    <xf numFmtId="164" fontId="9" fillId="3" borderId="20" xfId="1" applyNumberFormat="1" applyFont="1" applyFill="1" applyBorder="1" applyAlignment="1">
      <alignment horizontal="center" vertical="center"/>
    </xf>
    <xf numFmtId="164" fontId="9" fillId="3" borderId="21" xfId="1" applyNumberFormat="1" applyFont="1" applyFill="1" applyBorder="1" applyAlignment="1">
      <alignment horizontal="center" vertical="center"/>
    </xf>
    <xf numFmtId="0" fontId="9" fillId="3" borderId="22" xfId="1" applyFont="1" applyFill="1" applyBorder="1" applyAlignment="1">
      <alignment horizontal="left" vertical="center"/>
    </xf>
    <xf numFmtId="0" fontId="9" fillId="3" borderId="23" xfId="1" applyFont="1" applyFill="1" applyBorder="1" applyAlignment="1">
      <alignment horizontal="left" vertical="center"/>
    </xf>
    <xf numFmtId="0" fontId="9" fillId="3" borderId="24" xfId="1" applyFont="1" applyFill="1" applyBorder="1" applyAlignment="1">
      <alignment horizontal="left" vertical="center"/>
    </xf>
    <xf numFmtId="164" fontId="9" fillId="3" borderId="25" xfId="1" applyNumberFormat="1" applyFont="1" applyFill="1" applyBorder="1" applyAlignment="1">
      <alignment horizontal="center" vertical="center"/>
    </xf>
    <xf numFmtId="164" fontId="9" fillId="3" borderId="26" xfId="1" applyNumberFormat="1" applyFont="1" applyFill="1" applyBorder="1" applyAlignment="1">
      <alignment horizontal="center" vertical="center"/>
    </xf>
    <xf numFmtId="164" fontId="9" fillId="3" borderId="12" xfId="1" applyNumberFormat="1" applyFont="1" applyFill="1" applyBorder="1" applyAlignment="1">
      <alignment horizontal="center" vertical="center"/>
    </xf>
    <xf numFmtId="164" fontId="9" fillId="3" borderId="13" xfId="1" applyNumberFormat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left"/>
    </xf>
    <xf numFmtId="164" fontId="6" fillId="0" borderId="9" xfId="1" applyNumberFormat="1" applyFont="1" applyBorder="1" applyAlignment="1">
      <alignment horizontal="center"/>
    </xf>
    <xf numFmtId="164" fontId="6" fillId="0" borderId="10" xfId="1" applyNumberFormat="1" applyFont="1" applyBorder="1" applyAlignment="1">
      <alignment horizontal="center"/>
    </xf>
    <xf numFmtId="0" fontId="2" fillId="0" borderId="12" xfId="1" applyFont="1" applyBorder="1" applyAlignment="1">
      <alignment horizontal="left"/>
    </xf>
    <xf numFmtId="164" fontId="6" fillId="0" borderId="12" xfId="1" applyNumberFormat="1" applyFont="1" applyBorder="1" applyAlignment="1">
      <alignment horizontal="center"/>
    </xf>
    <xf numFmtId="164" fontId="6" fillId="0" borderId="13" xfId="1" applyNumberFormat="1" applyFont="1" applyBorder="1" applyAlignment="1">
      <alignment horizont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left"/>
    </xf>
    <xf numFmtId="164" fontId="6" fillId="0" borderId="15" xfId="1" applyNumberFormat="1" applyFont="1" applyBorder="1" applyAlignment="1">
      <alignment horizontal="center"/>
    </xf>
    <xf numFmtId="164" fontId="6" fillId="0" borderId="16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2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168" fontId="14" fillId="0" borderId="15" xfId="0" applyNumberFormat="1" applyFont="1" applyBorder="1" applyAlignment="1">
      <alignment horizontal="center"/>
      <protection locked="0"/>
    </xf>
    <xf numFmtId="169" fontId="15" fillId="4" borderId="15" xfId="0" applyNumberFormat="1" applyFont="1" applyFill="1" applyBorder="1" applyAlignment="1">
      <alignment horizontal="left" wrapText="1"/>
      <protection locked="0"/>
    </xf>
    <xf numFmtId="168" fontId="1" fillId="0" borderId="15" xfId="0" applyNumberFormat="1" applyFont="1" applyBorder="1" applyAlignment="1">
      <alignment horizontal="center" vertical="center"/>
      <protection locked="0"/>
    </xf>
    <xf numFmtId="166" fontId="1" fillId="0" borderId="15" xfId="0" applyNumberFormat="1" applyFont="1" applyBorder="1" applyAlignment="1">
      <alignment horizontal="center" vertical="center"/>
      <protection locked="0"/>
    </xf>
    <xf numFmtId="168" fontId="22" fillId="0" borderId="15" xfId="0" applyNumberFormat="1" applyFont="1" applyBorder="1" applyAlignment="1">
      <alignment horizontal="center" vertical="center"/>
      <protection locked="0"/>
    </xf>
    <xf numFmtId="166" fontId="22" fillId="0" borderId="15" xfId="0" applyNumberFormat="1" applyFont="1" applyBorder="1" applyAlignment="1">
      <alignment horizontal="center" vertical="center"/>
      <protection locked="0"/>
    </xf>
    <xf numFmtId="169" fontId="20" fillId="4" borderId="15" xfId="0" applyNumberFormat="1" applyFont="1" applyFill="1" applyBorder="1" applyAlignment="1">
      <alignment horizontal="left" wrapText="1"/>
      <protection locked="0"/>
    </xf>
    <xf numFmtId="168" fontId="19" fillId="0" borderId="15" xfId="0" applyNumberFormat="1" applyFont="1" applyBorder="1" applyAlignment="1">
      <alignment horizontal="center"/>
      <protection locked="0"/>
    </xf>
    <xf numFmtId="166" fontId="1" fillId="0" borderId="15" xfId="0" applyNumberFormat="1" applyFont="1" applyFill="1" applyBorder="1" applyAlignment="1">
      <alignment horizontal="center" vertical="center"/>
      <protection locked="0"/>
    </xf>
    <xf numFmtId="166" fontId="1" fillId="0" borderId="25" xfId="0" applyNumberFormat="1" applyFont="1" applyFill="1" applyBorder="1" applyAlignment="1">
      <alignment horizontal="center"/>
      <protection locked="0"/>
    </xf>
    <xf numFmtId="166" fontId="1" fillId="0" borderId="23" xfId="0" applyNumberFormat="1" applyFont="1" applyFill="1" applyBorder="1" applyAlignment="1">
      <alignment horizontal="center"/>
      <protection locked="0"/>
    </xf>
    <xf numFmtId="168" fontId="1" fillId="0" borderId="25" xfId="0" applyNumberFormat="1" applyFont="1" applyBorder="1" applyAlignment="1">
      <alignment horizontal="center"/>
      <protection locked="0"/>
    </xf>
    <xf numFmtId="168" fontId="1" fillId="0" borderId="23" xfId="0" applyNumberFormat="1" applyFont="1" applyBorder="1" applyAlignment="1">
      <alignment horizontal="center"/>
      <protection locked="0"/>
    </xf>
    <xf numFmtId="168" fontId="1" fillId="0" borderId="24" xfId="0" applyNumberFormat="1" applyFont="1" applyBorder="1" applyAlignment="1">
      <alignment horizontal="center"/>
      <protection locked="0"/>
    </xf>
    <xf numFmtId="168" fontId="17" fillId="0" borderId="25" xfId="2" applyNumberFormat="1" applyFont="1" applyBorder="1" applyAlignment="1">
      <alignment horizontal="center"/>
      <protection locked="0"/>
    </xf>
    <xf numFmtId="168" fontId="17" fillId="0" borderId="23" xfId="2" applyNumberFormat="1" applyFont="1" applyBorder="1" applyAlignment="1">
      <alignment horizontal="center"/>
      <protection locked="0"/>
    </xf>
    <xf numFmtId="168" fontId="17" fillId="0" borderId="24" xfId="2" applyNumberFormat="1" applyFont="1" applyBorder="1" applyAlignment="1">
      <alignment horizontal="center"/>
      <protection locked="0"/>
    </xf>
    <xf numFmtId="168" fontId="17" fillId="0" borderId="25" xfId="0" applyNumberFormat="1" applyFont="1" applyBorder="1" applyAlignment="1">
      <alignment horizontal="center"/>
      <protection locked="0"/>
    </xf>
    <xf numFmtId="168" fontId="17" fillId="0" borderId="23" xfId="0" applyNumberFormat="1" applyFont="1" applyBorder="1" applyAlignment="1">
      <alignment horizontal="center"/>
      <protection locked="0"/>
    </xf>
    <xf numFmtId="168" fontId="17" fillId="0" borderId="24" xfId="0" applyNumberFormat="1" applyFont="1" applyBorder="1" applyAlignment="1">
      <alignment horizontal="center"/>
      <protection locked="0"/>
    </xf>
  </cellXfs>
  <cellStyles count="4">
    <cellStyle name="Excel Built-in Normal" xfId="1" xr:uid="{76885D7C-25D2-4AB4-8641-1C4D672DCC02}"/>
    <cellStyle name="Normálna" xfId="0" builtinId="0"/>
    <cellStyle name="Normální 2" xfId="2" xr:uid="{F592CEFA-8870-4A1C-A733-0D7A24B32A49}"/>
    <cellStyle name="normální_POL.XLS 2" xfId="3" xr:uid="{84738C4F-3614-4DB4-A0FB-8BF4767330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Microsoft\Windows\INetCache\Content.Outlook\8YIEUOKP\Martin-%20VV_SA&#769;VIA%20TRNAVA%20(00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trnava%20slavia\Projektova%20dokument&#225;cia_ENGO\VV_%20SLAVIA_ENGO%20CE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stavby"/>
      <sheetName val="SO 03_11.1"/>
      <sheetName val="PLATNY HAROK "/>
    </sheetNames>
    <sheetDataSet>
      <sheetData sheetId="0"/>
      <sheetData sheetId="1">
        <row r="1">
          <cell r="A1" t="str">
            <v>VÝKAZ VÝMER</v>
          </cell>
        </row>
        <row r="2">
          <cell r="A2" t="str">
            <v xml:space="preserve">Stavba: </v>
          </cell>
          <cell r="B2" t="str">
            <v>BEZBARIÉROVÉ DVOJIHRISKO NA SLÁVIÍ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stavby"/>
      <sheetName val="Hárok1"/>
      <sheetName val="Búracie práce"/>
      <sheetName val="Výkopové práce"/>
      <sheetName val="Montážne práce"/>
      <sheetName val="zemne a buracie práce"/>
    </sheetNames>
    <sheetDataSet>
      <sheetData sheetId="0"/>
      <sheetData sheetId="1"/>
      <sheetData sheetId="2">
        <row r="2">
          <cell r="K2">
            <v>6000</v>
          </cell>
        </row>
      </sheetData>
      <sheetData sheetId="3">
        <row r="3">
          <cell r="J3">
            <v>5808</v>
          </cell>
        </row>
      </sheetData>
      <sheetData sheetId="4">
        <row r="2">
          <cell r="J2">
            <v>1407.0000000000002</v>
          </cell>
        </row>
        <row r="3">
          <cell r="J3">
            <v>402</v>
          </cell>
        </row>
        <row r="4">
          <cell r="J4">
            <v>804</v>
          </cell>
        </row>
        <row r="5">
          <cell r="J5">
            <v>201</v>
          </cell>
        </row>
        <row r="6">
          <cell r="J6">
            <v>301.5</v>
          </cell>
        </row>
        <row r="7">
          <cell r="J7">
            <v>603</v>
          </cell>
        </row>
        <row r="8">
          <cell r="J8">
            <v>2211</v>
          </cell>
        </row>
        <row r="9">
          <cell r="J9">
            <v>603</v>
          </cell>
        </row>
        <row r="10">
          <cell r="J10">
            <v>4020</v>
          </cell>
        </row>
        <row r="11">
          <cell r="J11">
            <v>201</v>
          </cell>
        </row>
        <row r="12">
          <cell r="J12">
            <v>1809</v>
          </cell>
        </row>
        <row r="13">
          <cell r="J13">
            <v>301.5</v>
          </cell>
        </row>
        <row r="14">
          <cell r="J14">
            <v>1206</v>
          </cell>
        </row>
        <row r="15">
          <cell r="J15">
            <v>1005</v>
          </cell>
        </row>
        <row r="16">
          <cell r="J16">
            <v>603</v>
          </cell>
        </row>
        <row r="17">
          <cell r="J17">
            <v>402</v>
          </cell>
        </row>
        <row r="18">
          <cell r="J18">
            <v>2412</v>
          </cell>
        </row>
        <row r="19">
          <cell r="J19">
            <v>402</v>
          </cell>
        </row>
        <row r="20">
          <cell r="J20">
            <v>201</v>
          </cell>
        </row>
        <row r="21">
          <cell r="J21">
            <v>1005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C2E27-0427-469E-9CF5-AD47A8EA0A49}">
  <sheetPr>
    <tabColor rgb="FFFF0000"/>
    <pageSetUpPr fitToPage="1"/>
  </sheetPr>
  <dimension ref="A1:T30"/>
  <sheetViews>
    <sheetView tabSelected="1" workbookViewId="0">
      <selection activeCell="A28" sqref="A28:XFD28"/>
    </sheetView>
  </sheetViews>
  <sheetFormatPr defaultColWidth="8.83203125" defaultRowHeight="10.5" x14ac:dyDescent="0.15"/>
  <cols>
    <col min="1" max="1" width="8.83203125" style="4"/>
    <col min="2" max="2" width="14.1640625" style="4" customWidth="1"/>
    <col min="3" max="3" width="13.5" style="4" customWidth="1"/>
    <col min="4" max="4" width="8.83203125" style="4"/>
    <col min="5" max="5" width="30" style="4" customWidth="1"/>
    <col min="6" max="6" width="17.5" style="4" customWidth="1"/>
    <col min="7" max="7" width="7" style="4" hidden="1" customWidth="1"/>
    <col min="8" max="8" width="15.5" style="4" customWidth="1"/>
    <col min="9" max="9" width="10.83203125" style="4" customWidth="1"/>
    <col min="10" max="10" width="14.1640625" style="4" customWidth="1"/>
    <col min="11" max="11" width="4" style="4" customWidth="1"/>
    <col min="12" max="12" width="8.83203125" style="4"/>
    <col min="13" max="13" width="11.83203125" style="4" bestFit="1" customWidth="1"/>
    <col min="14" max="17" width="8.83203125" style="4"/>
    <col min="18" max="257" width="8.83203125" style="5"/>
    <col min="258" max="258" width="14.1640625" style="5" customWidth="1"/>
    <col min="259" max="259" width="13.5" style="5" customWidth="1"/>
    <col min="260" max="260" width="8.83203125" style="5"/>
    <col min="261" max="261" width="30" style="5" customWidth="1"/>
    <col min="262" max="262" width="17.5" style="5" customWidth="1"/>
    <col min="263" max="263" width="0" style="5" hidden="1" customWidth="1"/>
    <col min="264" max="264" width="15.5" style="5" customWidth="1"/>
    <col min="265" max="265" width="10.83203125" style="5" customWidth="1"/>
    <col min="266" max="266" width="14.1640625" style="5" customWidth="1"/>
    <col min="267" max="267" width="4" style="5" customWidth="1"/>
    <col min="268" max="268" width="8.83203125" style="5"/>
    <col min="269" max="269" width="11.83203125" style="5" bestFit="1" customWidth="1"/>
    <col min="270" max="513" width="8.83203125" style="5"/>
    <col min="514" max="514" width="14.1640625" style="5" customWidth="1"/>
    <col min="515" max="515" width="13.5" style="5" customWidth="1"/>
    <col min="516" max="516" width="8.83203125" style="5"/>
    <col min="517" max="517" width="30" style="5" customWidth="1"/>
    <col min="518" max="518" width="17.5" style="5" customWidth="1"/>
    <col min="519" max="519" width="0" style="5" hidden="1" customWidth="1"/>
    <col min="520" max="520" width="15.5" style="5" customWidth="1"/>
    <col min="521" max="521" width="10.83203125" style="5" customWidth="1"/>
    <col min="522" max="522" width="14.1640625" style="5" customWidth="1"/>
    <col min="523" max="523" width="4" style="5" customWidth="1"/>
    <col min="524" max="524" width="8.83203125" style="5"/>
    <col min="525" max="525" width="11.83203125" style="5" bestFit="1" customWidth="1"/>
    <col min="526" max="769" width="8.83203125" style="5"/>
    <col min="770" max="770" width="14.1640625" style="5" customWidth="1"/>
    <col min="771" max="771" width="13.5" style="5" customWidth="1"/>
    <col min="772" max="772" width="8.83203125" style="5"/>
    <col min="773" max="773" width="30" style="5" customWidth="1"/>
    <col min="774" max="774" width="17.5" style="5" customWidth="1"/>
    <col min="775" max="775" width="0" style="5" hidden="1" customWidth="1"/>
    <col min="776" max="776" width="15.5" style="5" customWidth="1"/>
    <col min="777" max="777" width="10.83203125" style="5" customWidth="1"/>
    <col min="778" max="778" width="14.1640625" style="5" customWidth="1"/>
    <col min="779" max="779" width="4" style="5" customWidth="1"/>
    <col min="780" max="780" width="8.83203125" style="5"/>
    <col min="781" max="781" width="11.83203125" style="5" bestFit="1" customWidth="1"/>
    <col min="782" max="1025" width="8.83203125" style="5"/>
    <col min="1026" max="1026" width="14.1640625" style="5" customWidth="1"/>
    <col min="1027" max="1027" width="13.5" style="5" customWidth="1"/>
    <col min="1028" max="1028" width="8.83203125" style="5"/>
    <col min="1029" max="1029" width="30" style="5" customWidth="1"/>
    <col min="1030" max="1030" width="17.5" style="5" customWidth="1"/>
    <col min="1031" max="1031" width="0" style="5" hidden="1" customWidth="1"/>
    <col min="1032" max="1032" width="15.5" style="5" customWidth="1"/>
    <col min="1033" max="1033" width="10.83203125" style="5" customWidth="1"/>
    <col min="1034" max="1034" width="14.1640625" style="5" customWidth="1"/>
    <col min="1035" max="1035" width="4" style="5" customWidth="1"/>
    <col min="1036" max="1036" width="8.83203125" style="5"/>
    <col min="1037" max="1037" width="11.83203125" style="5" bestFit="1" customWidth="1"/>
    <col min="1038" max="1281" width="8.83203125" style="5"/>
    <col min="1282" max="1282" width="14.1640625" style="5" customWidth="1"/>
    <col min="1283" max="1283" width="13.5" style="5" customWidth="1"/>
    <col min="1284" max="1284" width="8.83203125" style="5"/>
    <col min="1285" max="1285" width="30" style="5" customWidth="1"/>
    <col min="1286" max="1286" width="17.5" style="5" customWidth="1"/>
    <col min="1287" max="1287" width="0" style="5" hidden="1" customWidth="1"/>
    <col min="1288" max="1288" width="15.5" style="5" customWidth="1"/>
    <col min="1289" max="1289" width="10.83203125" style="5" customWidth="1"/>
    <col min="1290" max="1290" width="14.1640625" style="5" customWidth="1"/>
    <col min="1291" max="1291" width="4" style="5" customWidth="1"/>
    <col min="1292" max="1292" width="8.83203125" style="5"/>
    <col min="1293" max="1293" width="11.83203125" style="5" bestFit="1" customWidth="1"/>
    <col min="1294" max="1537" width="8.83203125" style="5"/>
    <col min="1538" max="1538" width="14.1640625" style="5" customWidth="1"/>
    <col min="1539" max="1539" width="13.5" style="5" customWidth="1"/>
    <col min="1540" max="1540" width="8.83203125" style="5"/>
    <col min="1541" max="1541" width="30" style="5" customWidth="1"/>
    <col min="1542" max="1542" width="17.5" style="5" customWidth="1"/>
    <col min="1543" max="1543" width="0" style="5" hidden="1" customWidth="1"/>
    <col min="1544" max="1544" width="15.5" style="5" customWidth="1"/>
    <col min="1545" max="1545" width="10.83203125" style="5" customWidth="1"/>
    <col min="1546" max="1546" width="14.1640625" style="5" customWidth="1"/>
    <col min="1547" max="1547" width="4" style="5" customWidth="1"/>
    <col min="1548" max="1548" width="8.83203125" style="5"/>
    <col min="1549" max="1549" width="11.83203125" style="5" bestFit="1" customWidth="1"/>
    <col min="1550" max="1793" width="8.83203125" style="5"/>
    <col min="1794" max="1794" width="14.1640625" style="5" customWidth="1"/>
    <col min="1795" max="1795" width="13.5" style="5" customWidth="1"/>
    <col min="1796" max="1796" width="8.83203125" style="5"/>
    <col min="1797" max="1797" width="30" style="5" customWidth="1"/>
    <col min="1798" max="1798" width="17.5" style="5" customWidth="1"/>
    <col min="1799" max="1799" width="0" style="5" hidden="1" customWidth="1"/>
    <col min="1800" max="1800" width="15.5" style="5" customWidth="1"/>
    <col min="1801" max="1801" width="10.83203125" style="5" customWidth="1"/>
    <col min="1802" max="1802" width="14.1640625" style="5" customWidth="1"/>
    <col min="1803" max="1803" width="4" style="5" customWidth="1"/>
    <col min="1804" max="1804" width="8.83203125" style="5"/>
    <col min="1805" max="1805" width="11.83203125" style="5" bestFit="1" customWidth="1"/>
    <col min="1806" max="2049" width="8.83203125" style="5"/>
    <col min="2050" max="2050" width="14.1640625" style="5" customWidth="1"/>
    <col min="2051" max="2051" width="13.5" style="5" customWidth="1"/>
    <col min="2052" max="2052" width="8.83203125" style="5"/>
    <col min="2053" max="2053" width="30" style="5" customWidth="1"/>
    <col min="2054" max="2054" width="17.5" style="5" customWidth="1"/>
    <col min="2055" max="2055" width="0" style="5" hidden="1" customWidth="1"/>
    <col min="2056" max="2056" width="15.5" style="5" customWidth="1"/>
    <col min="2057" max="2057" width="10.83203125" style="5" customWidth="1"/>
    <col min="2058" max="2058" width="14.1640625" style="5" customWidth="1"/>
    <col min="2059" max="2059" width="4" style="5" customWidth="1"/>
    <col min="2060" max="2060" width="8.83203125" style="5"/>
    <col min="2061" max="2061" width="11.83203125" style="5" bestFit="1" customWidth="1"/>
    <col min="2062" max="2305" width="8.83203125" style="5"/>
    <col min="2306" max="2306" width="14.1640625" style="5" customWidth="1"/>
    <col min="2307" max="2307" width="13.5" style="5" customWidth="1"/>
    <col min="2308" max="2308" width="8.83203125" style="5"/>
    <col min="2309" max="2309" width="30" style="5" customWidth="1"/>
    <col min="2310" max="2310" width="17.5" style="5" customWidth="1"/>
    <col min="2311" max="2311" width="0" style="5" hidden="1" customWidth="1"/>
    <col min="2312" max="2312" width="15.5" style="5" customWidth="1"/>
    <col min="2313" max="2313" width="10.83203125" style="5" customWidth="1"/>
    <col min="2314" max="2314" width="14.1640625" style="5" customWidth="1"/>
    <col min="2315" max="2315" width="4" style="5" customWidth="1"/>
    <col min="2316" max="2316" width="8.83203125" style="5"/>
    <col min="2317" max="2317" width="11.83203125" style="5" bestFit="1" customWidth="1"/>
    <col min="2318" max="2561" width="8.83203125" style="5"/>
    <col min="2562" max="2562" width="14.1640625" style="5" customWidth="1"/>
    <col min="2563" max="2563" width="13.5" style="5" customWidth="1"/>
    <col min="2564" max="2564" width="8.83203125" style="5"/>
    <col min="2565" max="2565" width="30" style="5" customWidth="1"/>
    <col min="2566" max="2566" width="17.5" style="5" customWidth="1"/>
    <col min="2567" max="2567" width="0" style="5" hidden="1" customWidth="1"/>
    <col min="2568" max="2568" width="15.5" style="5" customWidth="1"/>
    <col min="2569" max="2569" width="10.83203125" style="5" customWidth="1"/>
    <col min="2570" max="2570" width="14.1640625" style="5" customWidth="1"/>
    <col min="2571" max="2571" width="4" style="5" customWidth="1"/>
    <col min="2572" max="2572" width="8.83203125" style="5"/>
    <col min="2573" max="2573" width="11.83203125" style="5" bestFit="1" customWidth="1"/>
    <col min="2574" max="2817" width="8.83203125" style="5"/>
    <col min="2818" max="2818" width="14.1640625" style="5" customWidth="1"/>
    <col min="2819" max="2819" width="13.5" style="5" customWidth="1"/>
    <col min="2820" max="2820" width="8.83203125" style="5"/>
    <col min="2821" max="2821" width="30" style="5" customWidth="1"/>
    <col min="2822" max="2822" width="17.5" style="5" customWidth="1"/>
    <col min="2823" max="2823" width="0" style="5" hidden="1" customWidth="1"/>
    <col min="2824" max="2824" width="15.5" style="5" customWidth="1"/>
    <col min="2825" max="2825" width="10.83203125" style="5" customWidth="1"/>
    <col min="2826" max="2826" width="14.1640625" style="5" customWidth="1"/>
    <col min="2827" max="2827" width="4" style="5" customWidth="1"/>
    <col min="2828" max="2828" width="8.83203125" style="5"/>
    <col min="2829" max="2829" width="11.83203125" style="5" bestFit="1" customWidth="1"/>
    <col min="2830" max="3073" width="8.83203125" style="5"/>
    <col min="3074" max="3074" width="14.1640625" style="5" customWidth="1"/>
    <col min="3075" max="3075" width="13.5" style="5" customWidth="1"/>
    <col min="3076" max="3076" width="8.83203125" style="5"/>
    <col min="3077" max="3077" width="30" style="5" customWidth="1"/>
    <col min="3078" max="3078" width="17.5" style="5" customWidth="1"/>
    <col min="3079" max="3079" width="0" style="5" hidden="1" customWidth="1"/>
    <col min="3080" max="3080" width="15.5" style="5" customWidth="1"/>
    <col min="3081" max="3081" width="10.83203125" style="5" customWidth="1"/>
    <col min="3082" max="3082" width="14.1640625" style="5" customWidth="1"/>
    <col min="3083" max="3083" width="4" style="5" customWidth="1"/>
    <col min="3084" max="3084" width="8.83203125" style="5"/>
    <col min="3085" max="3085" width="11.83203125" style="5" bestFit="1" customWidth="1"/>
    <col min="3086" max="3329" width="8.83203125" style="5"/>
    <col min="3330" max="3330" width="14.1640625" style="5" customWidth="1"/>
    <col min="3331" max="3331" width="13.5" style="5" customWidth="1"/>
    <col min="3332" max="3332" width="8.83203125" style="5"/>
    <col min="3333" max="3333" width="30" style="5" customWidth="1"/>
    <col min="3334" max="3334" width="17.5" style="5" customWidth="1"/>
    <col min="3335" max="3335" width="0" style="5" hidden="1" customWidth="1"/>
    <col min="3336" max="3336" width="15.5" style="5" customWidth="1"/>
    <col min="3337" max="3337" width="10.83203125" style="5" customWidth="1"/>
    <col min="3338" max="3338" width="14.1640625" style="5" customWidth="1"/>
    <col min="3339" max="3339" width="4" style="5" customWidth="1"/>
    <col min="3340" max="3340" width="8.83203125" style="5"/>
    <col min="3341" max="3341" width="11.83203125" style="5" bestFit="1" customWidth="1"/>
    <col min="3342" max="3585" width="8.83203125" style="5"/>
    <col min="3586" max="3586" width="14.1640625" style="5" customWidth="1"/>
    <col min="3587" max="3587" width="13.5" style="5" customWidth="1"/>
    <col min="3588" max="3588" width="8.83203125" style="5"/>
    <col min="3589" max="3589" width="30" style="5" customWidth="1"/>
    <col min="3590" max="3590" width="17.5" style="5" customWidth="1"/>
    <col min="3591" max="3591" width="0" style="5" hidden="1" customWidth="1"/>
    <col min="3592" max="3592" width="15.5" style="5" customWidth="1"/>
    <col min="3593" max="3593" width="10.83203125" style="5" customWidth="1"/>
    <col min="3594" max="3594" width="14.1640625" style="5" customWidth="1"/>
    <col min="3595" max="3595" width="4" style="5" customWidth="1"/>
    <col min="3596" max="3596" width="8.83203125" style="5"/>
    <col min="3597" max="3597" width="11.83203125" style="5" bestFit="1" customWidth="1"/>
    <col min="3598" max="3841" width="8.83203125" style="5"/>
    <col min="3842" max="3842" width="14.1640625" style="5" customWidth="1"/>
    <col min="3843" max="3843" width="13.5" style="5" customWidth="1"/>
    <col min="3844" max="3844" width="8.83203125" style="5"/>
    <col min="3845" max="3845" width="30" style="5" customWidth="1"/>
    <col min="3846" max="3846" width="17.5" style="5" customWidth="1"/>
    <col min="3847" max="3847" width="0" style="5" hidden="1" customWidth="1"/>
    <col min="3848" max="3848" width="15.5" style="5" customWidth="1"/>
    <col min="3849" max="3849" width="10.83203125" style="5" customWidth="1"/>
    <col min="3850" max="3850" width="14.1640625" style="5" customWidth="1"/>
    <col min="3851" max="3851" width="4" style="5" customWidth="1"/>
    <col min="3852" max="3852" width="8.83203125" style="5"/>
    <col min="3853" max="3853" width="11.83203125" style="5" bestFit="1" customWidth="1"/>
    <col min="3854" max="4097" width="8.83203125" style="5"/>
    <col min="4098" max="4098" width="14.1640625" style="5" customWidth="1"/>
    <col min="4099" max="4099" width="13.5" style="5" customWidth="1"/>
    <col min="4100" max="4100" width="8.83203125" style="5"/>
    <col min="4101" max="4101" width="30" style="5" customWidth="1"/>
    <col min="4102" max="4102" width="17.5" style="5" customWidth="1"/>
    <col min="4103" max="4103" width="0" style="5" hidden="1" customWidth="1"/>
    <col min="4104" max="4104" width="15.5" style="5" customWidth="1"/>
    <col min="4105" max="4105" width="10.83203125" style="5" customWidth="1"/>
    <col min="4106" max="4106" width="14.1640625" style="5" customWidth="1"/>
    <col min="4107" max="4107" width="4" style="5" customWidth="1"/>
    <col min="4108" max="4108" width="8.83203125" style="5"/>
    <col min="4109" max="4109" width="11.83203125" style="5" bestFit="1" customWidth="1"/>
    <col min="4110" max="4353" width="8.83203125" style="5"/>
    <col min="4354" max="4354" width="14.1640625" style="5" customWidth="1"/>
    <col min="4355" max="4355" width="13.5" style="5" customWidth="1"/>
    <col min="4356" max="4356" width="8.83203125" style="5"/>
    <col min="4357" max="4357" width="30" style="5" customWidth="1"/>
    <col min="4358" max="4358" width="17.5" style="5" customWidth="1"/>
    <col min="4359" max="4359" width="0" style="5" hidden="1" customWidth="1"/>
    <col min="4360" max="4360" width="15.5" style="5" customWidth="1"/>
    <col min="4361" max="4361" width="10.83203125" style="5" customWidth="1"/>
    <col min="4362" max="4362" width="14.1640625" style="5" customWidth="1"/>
    <col min="4363" max="4363" width="4" style="5" customWidth="1"/>
    <col min="4364" max="4364" width="8.83203125" style="5"/>
    <col min="4365" max="4365" width="11.83203125" style="5" bestFit="1" customWidth="1"/>
    <col min="4366" max="4609" width="8.83203125" style="5"/>
    <col min="4610" max="4610" width="14.1640625" style="5" customWidth="1"/>
    <col min="4611" max="4611" width="13.5" style="5" customWidth="1"/>
    <col min="4612" max="4612" width="8.83203125" style="5"/>
    <col min="4613" max="4613" width="30" style="5" customWidth="1"/>
    <col min="4614" max="4614" width="17.5" style="5" customWidth="1"/>
    <col min="4615" max="4615" width="0" style="5" hidden="1" customWidth="1"/>
    <col min="4616" max="4616" width="15.5" style="5" customWidth="1"/>
    <col min="4617" max="4617" width="10.83203125" style="5" customWidth="1"/>
    <col min="4618" max="4618" width="14.1640625" style="5" customWidth="1"/>
    <col min="4619" max="4619" width="4" style="5" customWidth="1"/>
    <col min="4620" max="4620" width="8.83203125" style="5"/>
    <col min="4621" max="4621" width="11.83203125" style="5" bestFit="1" customWidth="1"/>
    <col min="4622" max="4865" width="8.83203125" style="5"/>
    <col min="4866" max="4866" width="14.1640625" style="5" customWidth="1"/>
    <col min="4867" max="4867" width="13.5" style="5" customWidth="1"/>
    <col min="4868" max="4868" width="8.83203125" style="5"/>
    <col min="4869" max="4869" width="30" style="5" customWidth="1"/>
    <col min="4870" max="4870" width="17.5" style="5" customWidth="1"/>
    <col min="4871" max="4871" width="0" style="5" hidden="1" customWidth="1"/>
    <col min="4872" max="4872" width="15.5" style="5" customWidth="1"/>
    <col min="4873" max="4873" width="10.83203125" style="5" customWidth="1"/>
    <col min="4874" max="4874" width="14.1640625" style="5" customWidth="1"/>
    <col min="4875" max="4875" width="4" style="5" customWidth="1"/>
    <col min="4876" max="4876" width="8.83203125" style="5"/>
    <col min="4877" max="4877" width="11.83203125" style="5" bestFit="1" customWidth="1"/>
    <col min="4878" max="5121" width="8.83203125" style="5"/>
    <col min="5122" max="5122" width="14.1640625" style="5" customWidth="1"/>
    <col min="5123" max="5123" width="13.5" style="5" customWidth="1"/>
    <col min="5124" max="5124" width="8.83203125" style="5"/>
    <col min="5125" max="5125" width="30" style="5" customWidth="1"/>
    <col min="5126" max="5126" width="17.5" style="5" customWidth="1"/>
    <col min="5127" max="5127" width="0" style="5" hidden="1" customWidth="1"/>
    <col min="5128" max="5128" width="15.5" style="5" customWidth="1"/>
    <col min="5129" max="5129" width="10.83203125" style="5" customWidth="1"/>
    <col min="5130" max="5130" width="14.1640625" style="5" customWidth="1"/>
    <col min="5131" max="5131" width="4" style="5" customWidth="1"/>
    <col min="5132" max="5132" width="8.83203125" style="5"/>
    <col min="5133" max="5133" width="11.83203125" style="5" bestFit="1" customWidth="1"/>
    <col min="5134" max="5377" width="8.83203125" style="5"/>
    <col min="5378" max="5378" width="14.1640625" style="5" customWidth="1"/>
    <col min="5379" max="5379" width="13.5" style="5" customWidth="1"/>
    <col min="5380" max="5380" width="8.83203125" style="5"/>
    <col min="5381" max="5381" width="30" style="5" customWidth="1"/>
    <col min="5382" max="5382" width="17.5" style="5" customWidth="1"/>
    <col min="5383" max="5383" width="0" style="5" hidden="1" customWidth="1"/>
    <col min="5384" max="5384" width="15.5" style="5" customWidth="1"/>
    <col min="5385" max="5385" width="10.83203125" style="5" customWidth="1"/>
    <col min="5386" max="5386" width="14.1640625" style="5" customWidth="1"/>
    <col min="5387" max="5387" width="4" style="5" customWidth="1"/>
    <col min="5388" max="5388" width="8.83203125" style="5"/>
    <col min="5389" max="5389" width="11.83203125" style="5" bestFit="1" customWidth="1"/>
    <col min="5390" max="5633" width="8.83203125" style="5"/>
    <col min="5634" max="5634" width="14.1640625" style="5" customWidth="1"/>
    <col min="5635" max="5635" width="13.5" style="5" customWidth="1"/>
    <col min="5636" max="5636" width="8.83203125" style="5"/>
    <col min="5637" max="5637" width="30" style="5" customWidth="1"/>
    <col min="5638" max="5638" width="17.5" style="5" customWidth="1"/>
    <col min="5639" max="5639" width="0" style="5" hidden="1" customWidth="1"/>
    <col min="5640" max="5640" width="15.5" style="5" customWidth="1"/>
    <col min="5641" max="5641" width="10.83203125" style="5" customWidth="1"/>
    <col min="5642" max="5642" width="14.1640625" style="5" customWidth="1"/>
    <col min="5643" max="5643" width="4" style="5" customWidth="1"/>
    <col min="5644" max="5644" width="8.83203125" style="5"/>
    <col min="5645" max="5645" width="11.83203125" style="5" bestFit="1" customWidth="1"/>
    <col min="5646" max="5889" width="8.83203125" style="5"/>
    <col min="5890" max="5890" width="14.1640625" style="5" customWidth="1"/>
    <col min="5891" max="5891" width="13.5" style="5" customWidth="1"/>
    <col min="5892" max="5892" width="8.83203125" style="5"/>
    <col min="5893" max="5893" width="30" style="5" customWidth="1"/>
    <col min="5894" max="5894" width="17.5" style="5" customWidth="1"/>
    <col min="5895" max="5895" width="0" style="5" hidden="1" customWidth="1"/>
    <col min="5896" max="5896" width="15.5" style="5" customWidth="1"/>
    <col min="5897" max="5897" width="10.83203125" style="5" customWidth="1"/>
    <col min="5898" max="5898" width="14.1640625" style="5" customWidth="1"/>
    <col min="5899" max="5899" width="4" style="5" customWidth="1"/>
    <col min="5900" max="5900" width="8.83203125" style="5"/>
    <col min="5901" max="5901" width="11.83203125" style="5" bestFit="1" customWidth="1"/>
    <col min="5902" max="6145" width="8.83203125" style="5"/>
    <col min="6146" max="6146" width="14.1640625" style="5" customWidth="1"/>
    <col min="6147" max="6147" width="13.5" style="5" customWidth="1"/>
    <col min="6148" max="6148" width="8.83203125" style="5"/>
    <col min="6149" max="6149" width="30" style="5" customWidth="1"/>
    <col min="6150" max="6150" width="17.5" style="5" customWidth="1"/>
    <col min="6151" max="6151" width="0" style="5" hidden="1" customWidth="1"/>
    <col min="6152" max="6152" width="15.5" style="5" customWidth="1"/>
    <col min="6153" max="6153" width="10.83203125" style="5" customWidth="1"/>
    <col min="6154" max="6154" width="14.1640625" style="5" customWidth="1"/>
    <col min="6155" max="6155" width="4" style="5" customWidth="1"/>
    <col min="6156" max="6156" width="8.83203125" style="5"/>
    <col min="6157" max="6157" width="11.83203125" style="5" bestFit="1" customWidth="1"/>
    <col min="6158" max="6401" width="8.83203125" style="5"/>
    <col min="6402" max="6402" width="14.1640625" style="5" customWidth="1"/>
    <col min="6403" max="6403" width="13.5" style="5" customWidth="1"/>
    <col min="6404" max="6404" width="8.83203125" style="5"/>
    <col min="6405" max="6405" width="30" style="5" customWidth="1"/>
    <col min="6406" max="6406" width="17.5" style="5" customWidth="1"/>
    <col min="6407" max="6407" width="0" style="5" hidden="1" customWidth="1"/>
    <col min="6408" max="6408" width="15.5" style="5" customWidth="1"/>
    <col min="6409" max="6409" width="10.83203125" style="5" customWidth="1"/>
    <col min="6410" max="6410" width="14.1640625" style="5" customWidth="1"/>
    <col min="6411" max="6411" width="4" style="5" customWidth="1"/>
    <col min="6412" max="6412" width="8.83203125" style="5"/>
    <col min="6413" max="6413" width="11.83203125" style="5" bestFit="1" customWidth="1"/>
    <col min="6414" max="6657" width="8.83203125" style="5"/>
    <col min="6658" max="6658" width="14.1640625" style="5" customWidth="1"/>
    <col min="6659" max="6659" width="13.5" style="5" customWidth="1"/>
    <col min="6660" max="6660" width="8.83203125" style="5"/>
    <col min="6661" max="6661" width="30" style="5" customWidth="1"/>
    <col min="6662" max="6662" width="17.5" style="5" customWidth="1"/>
    <col min="6663" max="6663" width="0" style="5" hidden="1" customWidth="1"/>
    <col min="6664" max="6664" width="15.5" style="5" customWidth="1"/>
    <col min="6665" max="6665" width="10.83203125" style="5" customWidth="1"/>
    <col min="6666" max="6666" width="14.1640625" style="5" customWidth="1"/>
    <col min="6667" max="6667" width="4" style="5" customWidth="1"/>
    <col min="6668" max="6668" width="8.83203125" style="5"/>
    <col min="6669" max="6669" width="11.83203125" style="5" bestFit="1" customWidth="1"/>
    <col min="6670" max="6913" width="8.83203125" style="5"/>
    <col min="6914" max="6914" width="14.1640625" style="5" customWidth="1"/>
    <col min="6915" max="6915" width="13.5" style="5" customWidth="1"/>
    <col min="6916" max="6916" width="8.83203125" style="5"/>
    <col min="6917" max="6917" width="30" style="5" customWidth="1"/>
    <col min="6918" max="6918" width="17.5" style="5" customWidth="1"/>
    <col min="6919" max="6919" width="0" style="5" hidden="1" customWidth="1"/>
    <col min="6920" max="6920" width="15.5" style="5" customWidth="1"/>
    <col min="6921" max="6921" width="10.83203125" style="5" customWidth="1"/>
    <col min="6922" max="6922" width="14.1640625" style="5" customWidth="1"/>
    <col min="6923" max="6923" width="4" style="5" customWidth="1"/>
    <col min="6924" max="6924" width="8.83203125" style="5"/>
    <col min="6925" max="6925" width="11.83203125" style="5" bestFit="1" customWidth="1"/>
    <col min="6926" max="7169" width="8.83203125" style="5"/>
    <col min="7170" max="7170" width="14.1640625" style="5" customWidth="1"/>
    <col min="7171" max="7171" width="13.5" style="5" customWidth="1"/>
    <col min="7172" max="7172" width="8.83203125" style="5"/>
    <col min="7173" max="7173" width="30" style="5" customWidth="1"/>
    <col min="7174" max="7174" width="17.5" style="5" customWidth="1"/>
    <col min="7175" max="7175" width="0" style="5" hidden="1" customWidth="1"/>
    <col min="7176" max="7176" width="15.5" style="5" customWidth="1"/>
    <col min="7177" max="7177" width="10.83203125" style="5" customWidth="1"/>
    <col min="7178" max="7178" width="14.1640625" style="5" customWidth="1"/>
    <col min="7179" max="7179" width="4" style="5" customWidth="1"/>
    <col min="7180" max="7180" width="8.83203125" style="5"/>
    <col min="7181" max="7181" width="11.83203125" style="5" bestFit="1" customWidth="1"/>
    <col min="7182" max="7425" width="8.83203125" style="5"/>
    <col min="7426" max="7426" width="14.1640625" style="5" customWidth="1"/>
    <col min="7427" max="7427" width="13.5" style="5" customWidth="1"/>
    <col min="7428" max="7428" width="8.83203125" style="5"/>
    <col min="7429" max="7429" width="30" style="5" customWidth="1"/>
    <col min="7430" max="7430" width="17.5" style="5" customWidth="1"/>
    <col min="7431" max="7431" width="0" style="5" hidden="1" customWidth="1"/>
    <col min="7432" max="7432" width="15.5" style="5" customWidth="1"/>
    <col min="7433" max="7433" width="10.83203125" style="5" customWidth="1"/>
    <col min="7434" max="7434" width="14.1640625" style="5" customWidth="1"/>
    <col min="7435" max="7435" width="4" style="5" customWidth="1"/>
    <col min="7436" max="7436" width="8.83203125" style="5"/>
    <col min="7437" max="7437" width="11.83203125" style="5" bestFit="1" customWidth="1"/>
    <col min="7438" max="7681" width="8.83203125" style="5"/>
    <col min="7682" max="7682" width="14.1640625" style="5" customWidth="1"/>
    <col min="7683" max="7683" width="13.5" style="5" customWidth="1"/>
    <col min="7684" max="7684" width="8.83203125" style="5"/>
    <col min="7685" max="7685" width="30" style="5" customWidth="1"/>
    <col min="7686" max="7686" width="17.5" style="5" customWidth="1"/>
    <col min="7687" max="7687" width="0" style="5" hidden="1" customWidth="1"/>
    <col min="7688" max="7688" width="15.5" style="5" customWidth="1"/>
    <col min="7689" max="7689" width="10.83203125" style="5" customWidth="1"/>
    <col min="7690" max="7690" width="14.1640625" style="5" customWidth="1"/>
    <col min="7691" max="7691" width="4" style="5" customWidth="1"/>
    <col min="7692" max="7692" width="8.83203125" style="5"/>
    <col min="7693" max="7693" width="11.83203125" style="5" bestFit="1" customWidth="1"/>
    <col min="7694" max="7937" width="8.83203125" style="5"/>
    <col min="7938" max="7938" width="14.1640625" style="5" customWidth="1"/>
    <col min="7939" max="7939" width="13.5" style="5" customWidth="1"/>
    <col min="7940" max="7940" width="8.83203125" style="5"/>
    <col min="7941" max="7941" width="30" style="5" customWidth="1"/>
    <col min="7942" max="7942" width="17.5" style="5" customWidth="1"/>
    <col min="7943" max="7943" width="0" style="5" hidden="1" customWidth="1"/>
    <col min="7944" max="7944" width="15.5" style="5" customWidth="1"/>
    <col min="7945" max="7945" width="10.83203125" style="5" customWidth="1"/>
    <col min="7946" max="7946" width="14.1640625" style="5" customWidth="1"/>
    <col min="7947" max="7947" width="4" style="5" customWidth="1"/>
    <col min="7948" max="7948" width="8.83203125" style="5"/>
    <col min="7949" max="7949" width="11.83203125" style="5" bestFit="1" customWidth="1"/>
    <col min="7950" max="8193" width="8.83203125" style="5"/>
    <col min="8194" max="8194" width="14.1640625" style="5" customWidth="1"/>
    <col min="8195" max="8195" width="13.5" style="5" customWidth="1"/>
    <col min="8196" max="8196" width="8.83203125" style="5"/>
    <col min="8197" max="8197" width="30" style="5" customWidth="1"/>
    <col min="8198" max="8198" width="17.5" style="5" customWidth="1"/>
    <col min="8199" max="8199" width="0" style="5" hidden="1" customWidth="1"/>
    <col min="8200" max="8200" width="15.5" style="5" customWidth="1"/>
    <col min="8201" max="8201" width="10.83203125" style="5" customWidth="1"/>
    <col min="8202" max="8202" width="14.1640625" style="5" customWidth="1"/>
    <col min="8203" max="8203" width="4" style="5" customWidth="1"/>
    <col min="8204" max="8204" width="8.83203125" style="5"/>
    <col min="8205" max="8205" width="11.83203125" style="5" bestFit="1" customWidth="1"/>
    <col min="8206" max="8449" width="8.83203125" style="5"/>
    <col min="8450" max="8450" width="14.1640625" style="5" customWidth="1"/>
    <col min="8451" max="8451" width="13.5" style="5" customWidth="1"/>
    <col min="8452" max="8452" width="8.83203125" style="5"/>
    <col min="8453" max="8453" width="30" style="5" customWidth="1"/>
    <col min="8454" max="8454" width="17.5" style="5" customWidth="1"/>
    <col min="8455" max="8455" width="0" style="5" hidden="1" customWidth="1"/>
    <col min="8456" max="8456" width="15.5" style="5" customWidth="1"/>
    <col min="8457" max="8457" width="10.83203125" style="5" customWidth="1"/>
    <col min="8458" max="8458" width="14.1640625" style="5" customWidth="1"/>
    <col min="8459" max="8459" width="4" style="5" customWidth="1"/>
    <col min="8460" max="8460" width="8.83203125" style="5"/>
    <col min="8461" max="8461" width="11.83203125" style="5" bestFit="1" customWidth="1"/>
    <col min="8462" max="8705" width="8.83203125" style="5"/>
    <col min="8706" max="8706" width="14.1640625" style="5" customWidth="1"/>
    <col min="8707" max="8707" width="13.5" style="5" customWidth="1"/>
    <col min="8708" max="8708" width="8.83203125" style="5"/>
    <col min="8709" max="8709" width="30" style="5" customWidth="1"/>
    <col min="8710" max="8710" width="17.5" style="5" customWidth="1"/>
    <col min="8711" max="8711" width="0" style="5" hidden="1" customWidth="1"/>
    <col min="8712" max="8712" width="15.5" style="5" customWidth="1"/>
    <col min="8713" max="8713" width="10.83203125" style="5" customWidth="1"/>
    <col min="8714" max="8714" width="14.1640625" style="5" customWidth="1"/>
    <col min="8715" max="8715" width="4" style="5" customWidth="1"/>
    <col min="8716" max="8716" width="8.83203125" style="5"/>
    <col min="8717" max="8717" width="11.83203125" style="5" bestFit="1" customWidth="1"/>
    <col min="8718" max="8961" width="8.83203125" style="5"/>
    <col min="8962" max="8962" width="14.1640625" style="5" customWidth="1"/>
    <col min="8963" max="8963" width="13.5" style="5" customWidth="1"/>
    <col min="8964" max="8964" width="8.83203125" style="5"/>
    <col min="8965" max="8965" width="30" style="5" customWidth="1"/>
    <col min="8966" max="8966" width="17.5" style="5" customWidth="1"/>
    <col min="8967" max="8967" width="0" style="5" hidden="1" customWidth="1"/>
    <col min="8968" max="8968" width="15.5" style="5" customWidth="1"/>
    <col min="8969" max="8969" width="10.83203125" style="5" customWidth="1"/>
    <col min="8970" max="8970" width="14.1640625" style="5" customWidth="1"/>
    <col min="8971" max="8971" width="4" style="5" customWidth="1"/>
    <col min="8972" max="8972" width="8.83203125" style="5"/>
    <col min="8973" max="8973" width="11.83203125" style="5" bestFit="1" customWidth="1"/>
    <col min="8974" max="9217" width="8.83203125" style="5"/>
    <col min="9218" max="9218" width="14.1640625" style="5" customWidth="1"/>
    <col min="9219" max="9219" width="13.5" style="5" customWidth="1"/>
    <col min="9220" max="9220" width="8.83203125" style="5"/>
    <col min="9221" max="9221" width="30" style="5" customWidth="1"/>
    <col min="9222" max="9222" width="17.5" style="5" customWidth="1"/>
    <col min="9223" max="9223" width="0" style="5" hidden="1" customWidth="1"/>
    <col min="9224" max="9224" width="15.5" style="5" customWidth="1"/>
    <col min="9225" max="9225" width="10.83203125" style="5" customWidth="1"/>
    <col min="9226" max="9226" width="14.1640625" style="5" customWidth="1"/>
    <col min="9227" max="9227" width="4" style="5" customWidth="1"/>
    <col min="9228" max="9228" width="8.83203125" style="5"/>
    <col min="9229" max="9229" width="11.83203125" style="5" bestFit="1" customWidth="1"/>
    <col min="9230" max="9473" width="8.83203125" style="5"/>
    <col min="9474" max="9474" width="14.1640625" style="5" customWidth="1"/>
    <col min="9475" max="9475" width="13.5" style="5" customWidth="1"/>
    <col min="9476" max="9476" width="8.83203125" style="5"/>
    <col min="9477" max="9477" width="30" style="5" customWidth="1"/>
    <col min="9478" max="9478" width="17.5" style="5" customWidth="1"/>
    <col min="9479" max="9479" width="0" style="5" hidden="1" customWidth="1"/>
    <col min="9480" max="9480" width="15.5" style="5" customWidth="1"/>
    <col min="9481" max="9481" width="10.83203125" style="5" customWidth="1"/>
    <col min="9482" max="9482" width="14.1640625" style="5" customWidth="1"/>
    <col min="9483" max="9483" width="4" style="5" customWidth="1"/>
    <col min="9484" max="9484" width="8.83203125" style="5"/>
    <col min="9485" max="9485" width="11.83203125" style="5" bestFit="1" customWidth="1"/>
    <col min="9486" max="9729" width="8.83203125" style="5"/>
    <col min="9730" max="9730" width="14.1640625" style="5" customWidth="1"/>
    <col min="9731" max="9731" width="13.5" style="5" customWidth="1"/>
    <col min="9732" max="9732" width="8.83203125" style="5"/>
    <col min="9733" max="9733" width="30" style="5" customWidth="1"/>
    <col min="9734" max="9734" width="17.5" style="5" customWidth="1"/>
    <col min="9735" max="9735" width="0" style="5" hidden="1" customWidth="1"/>
    <col min="9736" max="9736" width="15.5" style="5" customWidth="1"/>
    <col min="9737" max="9737" width="10.83203125" style="5" customWidth="1"/>
    <col min="9738" max="9738" width="14.1640625" style="5" customWidth="1"/>
    <col min="9739" max="9739" width="4" style="5" customWidth="1"/>
    <col min="9740" max="9740" width="8.83203125" style="5"/>
    <col min="9741" max="9741" width="11.83203125" style="5" bestFit="1" customWidth="1"/>
    <col min="9742" max="9985" width="8.83203125" style="5"/>
    <col min="9986" max="9986" width="14.1640625" style="5" customWidth="1"/>
    <col min="9987" max="9987" width="13.5" style="5" customWidth="1"/>
    <col min="9988" max="9988" width="8.83203125" style="5"/>
    <col min="9989" max="9989" width="30" style="5" customWidth="1"/>
    <col min="9990" max="9990" width="17.5" style="5" customWidth="1"/>
    <col min="9991" max="9991" width="0" style="5" hidden="1" customWidth="1"/>
    <col min="9992" max="9992" width="15.5" style="5" customWidth="1"/>
    <col min="9993" max="9993" width="10.83203125" style="5" customWidth="1"/>
    <col min="9994" max="9994" width="14.1640625" style="5" customWidth="1"/>
    <col min="9995" max="9995" width="4" style="5" customWidth="1"/>
    <col min="9996" max="9996" width="8.83203125" style="5"/>
    <col min="9997" max="9997" width="11.83203125" style="5" bestFit="1" customWidth="1"/>
    <col min="9998" max="10241" width="8.83203125" style="5"/>
    <col min="10242" max="10242" width="14.1640625" style="5" customWidth="1"/>
    <col min="10243" max="10243" width="13.5" style="5" customWidth="1"/>
    <col min="10244" max="10244" width="8.83203125" style="5"/>
    <col min="10245" max="10245" width="30" style="5" customWidth="1"/>
    <col min="10246" max="10246" width="17.5" style="5" customWidth="1"/>
    <col min="10247" max="10247" width="0" style="5" hidden="1" customWidth="1"/>
    <col min="10248" max="10248" width="15.5" style="5" customWidth="1"/>
    <col min="10249" max="10249" width="10.83203125" style="5" customWidth="1"/>
    <col min="10250" max="10250" width="14.1640625" style="5" customWidth="1"/>
    <col min="10251" max="10251" width="4" style="5" customWidth="1"/>
    <col min="10252" max="10252" width="8.83203125" style="5"/>
    <col min="10253" max="10253" width="11.83203125" style="5" bestFit="1" customWidth="1"/>
    <col min="10254" max="10497" width="8.83203125" style="5"/>
    <col min="10498" max="10498" width="14.1640625" style="5" customWidth="1"/>
    <col min="10499" max="10499" width="13.5" style="5" customWidth="1"/>
    <col min="10500" max="10500" width="8.83203125" style="5"/>
    <col min="10501" max="10501" width="30" style="5" customWidth="1"/>
    <col min="10502" max="10502" width="17.5" style="5" customWidth="1"/>
    <col min="10503" max="10503" width="0" style="5" hidden="1" customWidth="1"/>
    <col min="10504" max="10504" width="15.5" style="5" customWidth="1"/>
    <col min="10505" max="10505" width="10.83203125" style="5" customWidth="1"/>
    <col min="10506" max="10506" width="14.1640625" style="5" customWidth="1"/>
    <col min="10507" max="10507" width="4" style="5" customWidth="1"/>
    <col min="10508" max="10508" width="8.83203125" style="5"/>
    <col min="10509" max="10509" width="11.83203125" style="5" bestFit="1" customWidth="1"/>
    <col min="10510" max="10753" width="8.83203125" style="5"/>
    <col min="10754" max="10754" width="14.1640625" style="5" customWidth="1"/>
    <col min="10755" max="10755" width="13.5" style="5" customWidth="1"/>
    <col min="10756" max="10756" width="8.83203125" style="5"/>
    <col min="10757" max="10757" width="30" style="5" customWidth="1"/>
    <col min="10758" max="10758" width="17.5" style="5" customWidth="1"/>
    <col min="10759" max="10759" width="0" style="5" hidden="1" customWidth="1"/>
    <col min="10760" max="10760" width="15.5" style="5" customWidth="1"/>
    <col min="10761" max="10761" width="10.83203125" style="5" customWidth="1"/>
    <col min="10762" max="10762" width="14.1640625" style="5" customWidth="1"/>
    <col min="10763" max="10763" width="4" style="5" customWidth="1"/>
    <col min="10764" max="10764" width="8.83203125" style="5"/>
    <col min="10765" max="10765" width="11.83203125" style="5" bestFit="1" customWidth="1"/>
    <col min="10766" max="11009" width="8.83203125" style="5"/>
    <col min="11010" max="11010" width="14.1640625" style="5" customWidth="1"/>
    <col min="11011" max="11011" width="13.5" style="5" customWidth="1"/>
    <col min="11012" max="11012" width="8.83203125" style="5"/>
    <col min="11013" max="11013" width="30" style="5" customWidth="1"/>
    <col min="11014" max="11014" width="17.5" style="5" customWidth="1"/>
    <col min="11015" max="11015" width="0" style="5" hidden="1" customWidth="1"/>
    <col min="11016" max="11016" width="15.5" style="5" customWidth="1"/>
    <col min="11017" max="11017" width="10.83203125" style="5" customWidth="1"/>
    <col min="11018" max="11018" width="14.1640625" style="5" customWidth="1"/>
    <col min="11019" max="11019" width="4" style="5" customWidth="1"/>
    <col min="11020" max="11020" width="8.83203125" style="5"/>
    <col min="11021" max="11021" width="11.83203125" style="5" bestFit="1" customWidth="1"/>
    <col min="11022" max="11265" width="8.83203125" style="5"/>
    <col min="11266" max="11266" width="14.1640625" style="5" customWidth="1"/>
    <col min="11267" max="11267" width="13.5" style="5" customWidth="1"/>
    <col min="11268" max="11268" width="8.83203125" style="5"/>
    <col min="11269" max="11269" width="30" style="5" customWidth="1"/>
    <col min="11270" max="11270" width="17.5" style="5" customWidth="1"/>
    <col min="11271" max="11271" width="0" style="5" hidden="1" customWidth="1"/>
    <col min="11272" max="11272" width="15.5" style="5" customWidth="1"/>
    <col min="11273" max="11273" width="10.83203125" style="5" customWidth="1"/>
    <col min="11274" max="11274" width="14.1640625" style="5" customWidth="1"/>
    <col min="11275" max="11275" width="4" style="5" customWidth="1"/>
    <col min="11276" max="11276" width="8.83203125" style="5"/>
    <col min="11277" max="11277" width="11.83203125" style="5" bestFit="1" customWidth="1"/>
    <col min="11278" max="11521" width="8.83203125" style="5"/>
    <col min="11522" max="11522" width="14.1640625" style="5" customWidth="1"/>
    <col min="11523" max="11523" width="13.5" style="5" customWidth="1"/>
    <col min="11524" max="11524" width="8.83203125" style="5"/>
    <col min="11525" max="11525" width="30" style="5" customWidth="1"/>
    <col min="11526" max="11526" width="17.5" style="5" customWidth="1"/>
    <col min="11527" max="11527" width="0" style="5" hidden="1" customWidth="1"/>
    <col min="11528" max="11528" width="15.5" style="5" customWidth="1"/>
    <col min="11529" max="11529" width="10.83203125" style="5" customWidth="1"/>
    <col min="11530" max="11530" width="14.1640625" style="5" customWidth="1"/>
    <col min="11531" max="11531" width="4" style="5" customWidth="1"/>
    <col min="11532" max="11532" width="8.83203125" style="5"/>
    <col min="11533" max="11533" width="11.83203125" style="5" bestFit="1" customWidth="1"/>
    <col min="11534" max="11777" width="8.83203125" style="5"/>
    <col min="11778" max="11778" width="14.1640625" style="5" customWidth="1"/>
    <col min="11779" max="11779" width="13.5" style="5" customWidth="1"/>
    <col min="11780" max="11780" width="8.83203125" style="5"/>
    <col min="11781" max="11781" width="30" style="5" customWidth="1"/>
    <col min="11782" max="11782" width="17.5" style="5" customWidth="1"/>
    <col min="11783" max="11783" width="0" style="5" hidden="1" customWidth="1"/>
    <col min="11784" max="11784" width="15.5" style="5" customWidth="1"/>
    <col min="11785" max="11785" width="10.83203125" style="5" customWidth="1"/>
    <col min="11786" max="11786" width="14.1640625" style="5" customWidth="1"/>
    <col min="11787" max="11787" width="4" style="5" customWidth="1"/>
    <col min="11788" max="11788" width="8.83203125" style="5"/>
    <col min="11789" max="11789" width="11.83203125" style="5" bestFit="1" customWidth="1"/>
    <col min="11790" max="12033" width="8.83203125" style="5"/>
    <col min="12034" max="12034" width="14.1640625" style="5" customWidth="1"/>
    <col min="12035" max="12035" width="13.5" style="5" customWidth="1"/>
    <col min="12036" max="12036" width="8.83203125" style="5"/>
    <col min="12037" max="12037" width="30" style="5" customWidth="1"/>
    <col min="12038" max="12038" width="17.5" style="5" customWidth="1"/>
    <col min="12039" max="12039" width="0" style="5" hidden="1" customWidth="1"/>
    <col min="12040" max="12040" width="15.5" style="5" customWidth="1"/>
    <col min="12041" max="12041" width="10.83203125" style="5" customWidth="1"/>
    <col min="12042" max="12042" width="14.1640625" style="5" customWidth="1"/>
    <col min="12043" max="12043" width="4" style="5" customWidth="1"/>
    <col min="12044" max="12044" width="8.83203125" style="5"/>
    <col min="12045" max="12045" width="11.83203125" style="5" bestFit="1" customWidth="1"/>
    <col min="12046" max="12289" width="8.83203125" style="5"/>
    <col min="12290" max="12290" width="14.1640625" style="5" customWidth="1"/>
    <col min="12291" max="12291" width="13.5" style="5" customWidth="1"/>
    <col min="12292" max="12292" width="8.83203125" style="5"/>
    <col min="12293" max="12293" width="30" style="5" customWidth="1"/>
    <col min="12294" max="12294" width="17.5" style="5" customWidth="1"/>
    <col min="12295" max="12295" width="0" style="5" hidden="1" customWidth="1"/>
    <col min="12296" max="12296" width="15.5" style="5" customWidth="1"/>
    <col min="12297" max="12297" width="10.83203125" style="5" customWidth="1"/>
    <col min="12298" max="12298" width="14.1640625" style="5" customWidth="1"/>
    <col min="12299" max="12299" width="4" style="5" customWidth="1"/>
    <col min="12300" max="12300" width="8.83203125" style="5"/>
    <col min="12301" max="12301" width="11.83203125" style="5" bestFit="1" customWidth="1"/>
    <col min="12302" max="12545" width="8.83203125" style="5"/>
    <col min="12546" max="12546" width="14.1640625" style="5" customWidth="1"/>
    <col min="12547" max="12547" width="13.5" style="5" customWidth="1"/>
    <col min="12548" max="12548" width="8.83203125" style="5"/>
    <col min="12549" max="12549" width="30" style="5" customWidth="1"/>
    <col min="12550" max="12550" width="17.5" style="5" customWidth="1"/>
    <col min="12551" max="12551" width="0" style="5" hidden="1" customWidth="1"/>
    <col min="12552" max="12552" width="15.5" style="5" customWidth="1"/>
    <col min="12553" max="12553" width="10.83203125" style="5" customWidth="1"/>
    <col min="12554" max="12554" width="14.1640625" style="5" customWidth="1"/>
    <col min="12555" max="12555" width="4" style="5" customWidth="1"/>
    <col min="12556" max="12556" width="8.83203125" style="5"/>
    <col min="12557" max="12557" width="11.83203125" style="5" bestFit="1" customWidth="1"/>
    <col min="12558" max="12801" width="8.83203125" style="5"/>
    <col min="12802" max="12802" width="14.1640625" style="5" customWidth="1"/>
    <col min="12803" max="12803" width="13.5" style="5" customWidth="1"/>
    <col min="12804" max="12804" width="8.83203125" style="5"/>
    <col min="12805" max="12805" width="30" style="5" customWidth="1"/>
    <col min="12806" max="12806" width="17.5" style="5" customWidth="1"/>
    <col min="12807" max="12807" width="0" style="5" hidden="1" customWidth="1"/>
    <col min="12808" max="12808" width="15.5" style="5" customWidth="1"/>
    <col min="12809" max="12809" width="10.83203125" style="5" customWidth="1"/>
    <col min="12810" max="12810" width="14.1640625" style="5" customWidth="1"/>
    <col min="12811" max="12811" width="4" style="5" customWidth="1"/>
    <col min="12812" max="12812" width="8.83203125" style="5"/>
    <col min="12813" max="12813" width="11.83203125" style="5" bestFit="1" customWidth="1"/>
    <col min="12814" max="13057" width="8.83203125" style="5"/>
    <col min="13058" max="13058" width="14.1640625" style="5" customWidth="1"/>
    <col min="13059" max="13059" width="13.5" style="5" customWidth="1"/>
    <col min="13060" max="13060" width="8.83203125" style="5"/>
    <col min="13061" max="13061" width="30" style="5" customWidth="1"/>
    <col min="13062" max="13062" width="17.5" style="5" customWidth="1"/>
    <col min="13063" max="13063" width="0" style="5" hidden="1" customWidth="1"/>
    <col min="13064" max="13064" width="15.5" style="5" customWidth="1"/>
    <col min="13065" max="13065" width="10.83203125" style="5" customWidth="1"/>
    <col min="13066" max="13066" width="14.1640625" style="5" customWidth="1"/>
    <col min="13067" max="13067" width="4" style="5" customWidth="1"/>
    <col min="13068" max="13068" width="8.83203125" style="5"/>
    <col min="13069" max="13069" width="11.83203125" style="5" bestFit="1" customWidth="1"/>
    <col min="13070" max="13313" width="8.83203125" style="5"/>
    <col min="13314" max="13314" width="14.1640625" style="5" customWidth="1"/>
    <col min="13315" max="13315" width="13.5" style="5" customWidth="1"/>
    <col min="13316" max="13316" width="8.83203125" style="5"/>
    <col min="13317" max="13317" width="30" style="5" customWidth="1"/>
    <col min="13318" max="13318" width="17.5" style="5" customWidth="1"/>
    <col min="13319" max="13319" width="0" style="5" hidden="1" customWidth="1"/>
    <col min="13320" max="13320" width="15.5" style="5" customWidth="1"/>
    <col min="13321" max="13321" width="10.83203125" style="5" customWidth="1"/>
    <col min="13322" max="13322" width="14.1640625" style="5" customWidth="1"/>
    <col min="13323" max="13323" width="4" style="5" customWidth="1"/>
    <col min="13324" max="13324" width="8.83203125" style="5"/>
    <col min="13325" max="13325" width="11.83203125" style="5" bestFit="1" customWidth="1"/>
    <col min="13326" max="13569" width="8.83203125" style="5"/>
    <col min="13570" max="13570" width="14.1640625" style="5" customWidth="1"/>
    <col min="13571" max="13571" width="13.5" style="5" customWidth="1"/>
    <col min="13572" max="13572" width="8.83203125" style="5"/>
    <col min="13573" max="13573" width="30" style="5" customWidth="1"/>
    <col min="13574" max="13574" width="17.5" style="5" customWidth="1"/>
    <col min="13575" max="13575" width="0" style="5" hidden="1" customWidth="1"/>
    <col min="13576" max="13576" width="15.5" style="5" customWidth="1"/>
    <col min="13577" max="13577" width="10.83203125" style="5" customWidth="1"/>
    <col min="13578" max="13578" width="14.1640625" style="5" customWidth="1"/>
    <col min="13579" max="13579" width="4" style="5" customWidth="1"/>
    <col min="13580" max="13580" width="8.83203125" style="5"/>
    <col min="13581" max="13581" width="11.83203125" style="5" bestFit="1" customWidth="1"/>
    <col min="13582" max="13825" width="8.83203125" style="5"/>
    <col min="13826" max="13826" width="14.1640625" style="5" customWidth="1"/>
    <col min="13827" max="13827" width="13.5" style="5" customWidth="1"/>
    <col min="13828" max="13828" width="8.83203125" style="5"/>
    <col min="13829" max="13829" width="30" style="5" customWidth="1"/>
    <col min="13830" max="13830" width="17.5" style="5" customWidth="1"/>
    <col min="13831" max="13831" width="0" style="5" hidden="1" customWidth="1"/>
    <col min="13832" max="13832" width="15.5" style="5" customWidth="1"/>
    <col min="13833" max="13833" width="10.83203125" style="5" customWidth="1"/>
    <col min="13834" max="13834" width="14.1640625" style="5" customWidth="1"/>
    <col min="13835" max="13835" width="4" style="5" customWidth="1"/>
    <col min="13836" max="13836" width="8.83203125" style="5"/>
    <col min="13837" max="13837" width="11.83203125" style="5" bestFit="1" customWidth="1"/>
    <col min="13838" max="14081" width="8.83203125" style="5"/>
    <col min="14082" max="14082" width="14.1640625" style="5" customWidth="1"/>
    <col min="14083" max="14083" width="13.5" style="5" customWidth="1"/>
    <col min="14084" max="14084" width="8.83203125" style="5"/>
    <col min="14085" max="14085" width="30" style="5" customWidth="1"/>
    <col min="14086" max="14086" width="17.5" style="5" customWidth="1"/>
    <col min="14087" max="14087" width="0" style="5" hidden="1" customWidth="1"/>
    <col min="14088" max="14088" width="15.5" style="5" customWidth="1"/>
    <col min="14089" max="14089" width="10.83203125" style="5" customWidth="1"/>
    <col min="14090" max="14090" width="14.1640625" style="5" customWidth="1"/>
    <col min="14091" max="14091" width="4" style="5" customWidth="1"/>
    <col min="14092" max="14092" width="8.83203125" style="5"/>
    <col min="14093" max="14093" width="11.83203125" style="5" bestFit="1" customWidth="1"/>
    <col min="14094" max="14337" width="8.83203125" style="5"/>
    <col min="14338" max="14338" width="14.1640625" style="5" customWidth="1"/>
    <col min="14339" max="14339" width="13.5" style="5" customWidth="1"/>
    <col min="14340" max="14340" width="8.83203125" style="5"/>
    <col min="14341" max="14341" width="30" style="5" customWidth="1"/>
    <col min="14342" max="14342" width="17.5" style="5" customWidth="1"/>
    <col min="14343" max="14343" width="0" style="5" hidden="1" customWidth="1"/>
    <col min="14344" max="14344" width="15.5" style="5" customWidth="1"/>
    <col min="14345" max="14345" width="10.83203125" style="5" customWidth="1"/>
    <col min="14346" max="14346" width="14.1640625" style="5" customWidth="1"/>
    <col min="14347" max="14347" width="4" style="5" customWidth="1"/>
    <col min="14348" max="14348" width="8.83203125" style="5"/>
    <col min="14349" max="14349" width="11.83203125" style="5" bestFit="1" customWidth="1"/>
    <col min="14350" max="14593" width="8.83203125" style="5"/>
    <col min="14594" max="14594" width="14.1640625" style="5" customWidth="1"/>
    <col min="14595" max="14595" width="13.5" style="5" customWidth="1"/>
    <col min="14596" max="14596" width="8.83203125" style="5"/>
    <col min="14597" max="14597" width="30" style="5" customWidth="1"/>
    <col min="14598" max="14598" width="17.5" style="5" customWidth="1"/>
    <col min="14599" max="14599" width="0" style="5" hidden="1" customWidth="1"/>
    <col min="14600" max="14600" width="15.5" style="5" customWidth="1"/>
    <col min="14601" max="14601" width="10.83203125" style="5" customWidth="1"/>
    <col min="14602" max="14602" width="14.1640625" style="5" customWidth="1"/>
    <col min="14603" max="14603" width="4" style="5" customWidth="1"/>
    <col min="14604" max="14604" width="8.83203125" style="5"/>
    <col min="14605" max="14605" width="11.83203125" style="5" bestFit="1" customWidth="1"/>
    <col min="14606" max="14849" width="8.83203125" style="5"/>
    <col min="14850" max="14850" width="14.1640625" style="5" customWidth="1"/>
    <col min="14851" max="14851" width="13.5" style="5" customWidth="1"/>
    <col min="14852" max="14852" width="8.83203125" style="5"/>
    <col min="14853" max="14853" width="30" style="5" customWidth="1"/>
    <col min="14854" max="14854" width="17.5" style="5" customWidth="1"/>
    <col min="14855" max="14855" width="0" style="5" hidden="1" customWidth="1"/>
    <col min="14856" max="14856" width="15.5" style="5" customWidth="1"/>
    <col min="14857" max="14857" width="10.83203125" style="5" customWidth="1"/>
    <col min="14858" max="14858" width="14.1640625" style="5" customWidth="1"/>
    <col min="14859" max="14859" width="4" style="5" customWidth="1"/>
    <col min="14860" max="14860" width="8.83203125" style="5"/>
    <col min="14861" max="14861" width="11.83203125" style="5" bestFit="1" customWidth="1"/>
    <col min="14862" max="15105" width="8.83203125" style="5"/>
    <col min="15106" max="15106" width="14.1640625" style="5" customWidth="1"/>
    <col min="15107" max="15107" width="13.5" style="5" customWidth="1"/>
    <col min="15108" max="15108" width="8.83203125" style="5"/>
    <col min="15109" max="15109" width="30" style="5" customWidth="1"/>
    <col min="15110" max="15110" width="17.5" style="5" customWidth="1"/>
    <col min="15111" max="15111" width="0" style="5" hidden="1" customWidth="1"/>
    <col min="15112" max="15112" width="15.5" style="5" customWidth="1"/>
    <col min="15113" max="15113" width="10.83203125" style="5" customWidth="1"/>
    <col min="15114" max="15114" width="14.1640625" style="5" customWidth="1"/>
    <col min="15115" max="15115" width="4" style="5" customWidth="1"/>
    <col min="15116" max="15116" width="8.83203125" style="5"/>
    <col min="15117" max="15117" width="11.83203125" style="5" bestFit="1" customWidth="1"/>
    <col min="15118" max="15361" width="8.83203125" style="5"/>
    <col min="15362" max="15362" width="14.1640625" style="5" customWidth="1"/>
    <col min="15363" max="15363" width="13.5" style="5" customWidth="1"/>
    <col min="15364" max="15364" width="8.83203125" style="5"/>
    <col min="15365" max="15365" width="30" style="5" customWidth="1"/>
    <col min="15366" max="15366" width="17.5" style="5" customWidth="1"/>
    <col min="15367" max="15367" width="0" style="5" hidden="1" customWidth="1"/>
    <col min="15368" max="15368" width="15.5" style="5" customWidth="1"/>
    <col min="15369" max="15369" width="10.83203125" style="5" customWidth="1"/>
    <col min="15370" max="15370" width="14.1640625" style="5" customWidth="1"/>
    <col min="15371" max="15371" width="4" style="5" customWidth="1"/>
    <col min="15372" max="15372" width="8.83203125" style="5"/>
    <col min="15373" max="15373" width="11.83203125" style="5" bestFit="1" customWidth="1"/>
    <col min="15374" max="15617" width="8.83203125" style="5"/>
    <col min="15618" max="15618" width="14.1640625" style="5" customWidth="1"/>
    <col min="15619" max="15619" width="13.5" style="5" customWidth="1"/>
    <col min="15620" max="15620" width="8.83203125" style="5"/>
    <col min="15621" max="15621" width="30" style="5" customWidth="1"/>
    <col min="15622" max="15622" width="17.5" style="5" customWidth="1"/>
    <col min="15623" max="15623" width="0" style="5" hidden="1" customWidth="1"/>
    <col min="15624" max="15624" width="15.5" style="5" customWidth="1"/>
    <col min="15625" max="15625" width="10.83203125" style="5" customWidth="1"/>
    <col min="15626" max="15626" width="14.1640625" style="5" customWidth="1"/>
    <col min="15627" max="15627" width="4" style="5" customWidth="1"/>
    <col min="15628" max="15628" width="8.83203125" style="5"/>
    <col min="15629" max="15629" width="11.83203125" style="5" bestFit="1" customWidth="1"/>
    <col min="15630" max="15873" width="8.83203125" style="5"/>
    <col min="15874" max="15874" width="14.1640625" style="5" customWidth="1"/>
    <col min="15875" max="15875" width="13.5" style="5" customWidth="1"/>
    <col min="15876" max="15876" width="8.83203125" style="5"/>
    <col min="15877" max="15877" width="30" style="5" customWidth="1"/>
    <col min="15878" max="15878" width="17.5" style="5" customWidth="1"/>
    <col min="15879" max="15879" width="0" style="5" hidden="1" customWidth="1"/>
    <col min="15880" max="15880" width="15.5" style="5" customWidth="1"/>
    <col min="15881" max="15881" width="10.83203125" style="5" customWidth="1"/>
    <col min="15882" max="15882" width="14.1640625" style="5" customWidth="1"/>
    <col min="15883" max="15883" width="4" style="5" customWidth="1"/>
    <col min="15884" max="15884" width="8.83203125" style="5"/>
    <col min="15885" max="15885" width="11.83203125" style="5" bestFit="1" customWidth="1"/>
    <col min="15886" max="16129" width="8.83203125" style="5"/>
    <col min="16130" max="16130" width="14.1640625" style="5" customWidth="1"/>
    <col min="16131" max="16131" width="13.5" style="5" customWidth="1"/>
    <col min="16132" max="16132" width="8.83203125" style="5"/>
    <col min="16133" max="16133" width="30" style="5" customWidth="1"/>
    <col min="16134" max="16134" width="17.5" style="5" customWidth="1"/>
    <col min="16135" max="16135" width="0" style="5" hidden="1" customWidth="1"/>
    <col min="16136" max="16136" width="15.5" style="5" customWidth="1"/>
    <col min="16137" max="16137" width="10.83203125" style="5" customWidth="1"/>
    <col min="16138" max="16138" width="14.1640625" style="5" customWidth="1"/>
    <col min="16139" max="16139" width="4" style="5" customWidth="1"/>
    <col min="16140" max="16140" width="8.83203125" style="5"/>
    <col min="16141" max="16141" width="11.83203125" style="5" bestFit="1" customWidth="1"/>
    <col min="16142" max="16384" width="8.83203125" style="5"/>
  </cols>
  <sheetData>
    <row r="1" spans="2:20" ht="14.25" x14ac:dyDescent="0.2">
      <c r="B1" s="1"/>
      <c r="C1" s="1"/>
      <c r="D1" s="1"/>
      <c r="E1" s="1"/>
      <c r="F1" s="1"/>
      <c r="G1" s="2"/>
      <c r="H1" s="1"/>
      <c r="I1" s="2"/>
      <c r="J1" s="2"/>
      <c r="K1" s="3"/>
      <c r="L1" s="3"/>
      <c r="M1" s="3"/>
      <c r="N1" s="3"/>
      <c r="T1" s="6"/>
    </row>
    <row r="2" spans="2:20" ht="32.25" x14ac:dyDescent="0.4">
      <c r="B2" s="229" t="s">
        <v>0</v>
      </c>
      <c r="C2" s="229"/>
      <c r="D2" s="229"/>
      <c r="E2" s="229"/>
      <c r="F2" s="229"/>
      <c r="G2" s="229"/>
      <c r="H2" s="229"/>
      <c r="I2" s="229"/>
      <c r="J2" s="229"/>
      <c r="K2" s="3"/>
      <c r="L2" s="3"/>
      <c r="M2" s="3"/>
      <c r="N2" s="3"/>
    </row>
    <row r="3" spans="2:20" ht="14.25" x14ac:dyDescent="0.2">
      <c r="B3" s="1"/>
      <c r="C3" s="7" t="s">
        <v>1</v>
      </c>
      <c r="D3" s="230"/>
      <c r="E3" s="230"/>
      <c r="F3" s="1"/>
      <c r="G3" s="2"/>
      <c r="H3" s="1"/>
      <c r="I3" s="2"/>
      <c r="J3" s="2"/>
      <c r="K3" s="3"/>
      <c r="L3" s="3"/>
      <c r="M3" s="3"/>
      <c r="N3" s="3"/>
    </row>
    <row r="4" spans="2:20" ht="9.4" customHeight="1" x14ac:dyDescent="0.2">
      <c r="B4" s="1"/>
      <c r="C4" s="1"/>
      <c r="D4" s="1"/>
      <c r="E4" s="1"/>
      <c r="F4" s="1"/>
      <c r="G4" s="2"/>
      <c r="H4" s="1"/>
      <c r="I4" s="2"/>
      <c r="J4" s="2"/>
      <c r="K4" s="3"/>
      <c r="L4" s="3"/>
      <c r="M4" s="3"/>
      <c r="N4" s="3"/>
    </row>
    <row r="5" spans="2:20" ht="16.899999999999999" customHeight="1" x14ac:dyDescent="0.2">
      <c r="B5" s="1"/>
      <c r="C5" s="8" t="s">
        <v>2</v>
      </c>
      <c r="D5" s="231" t="s">
        <v>3</v>
      </c>
      <c r="E5" s="231"/>
      <c r="F5" s="231"/>
      <c r="G5" s="231"/>
      <c r="H5" s="231"/>
      <c r="I5" s="231"/>
      <c r="J5" s="231"/>
      <c r="K5" s="3"/>
      <c r="L5" s="3"/>
      <c r="M5" s="3"/>
      <c r="N5" s="3"/>
    </row>
    <row r="6" spans="2:20" ht="14.25" x14ac:dyDescent="0.2">
      <c r="B6" s="1"/>
      <c r="C6" s="1"/>
      <c r="D6" s="1"/>
      <c r="E6" s="1"/>
      <c r="F6" s="1"/>
      <c r="G6" s="2"/>
      <c r="H6" s="1"/>
      <c r="I6" s="2"/>
      <c r="J6" s="2"/>
      <c r="K6" s="3"/>
      <c r="L6" s="3"/>
      <c r="M6" s="3"/>
      <c r="N6" s="3"/>
    </row>
    <row r="7" spans="2:20" ht="14.25" x14ac:dyDescent="0.2">
      <c r="B7" s="1"/>
      <c r="C7" s="8" t="s">
        <v>4</v>
      </c>
      <c r="D7" s="232" t="s">
        <v>5</v>
      </c>
      <c r="E7" s="232"/>
      <c r="F7" s="232"/>
      <c r="G7" s="232"/>
      <c r="H7" s="7" t="s">
        <v>6</v>
      </c>
      <c r="I7" s="3"/>
      <c r="J7" s="3"/>
      <c r="K7" s="3"/>
      <c r="L7" s="3"/>
      <c r="M7" s="3"/>
      <c r="N7" s="3"/>
    </row>
    <row r="8" spans="2:20" ht="14.25" x14ac:dyDescent="0.2">
      <c r="B8" s="1"/>
      <c r="C8" s="1"/>
      <c r="D8" s="9"/>
      <c r="E8" s="1"/>
      <c r="F8" s="1"/>
      <c r="G8" s="2"/>
      <c r="H8" s="7" t="s">
        <v>7</v>
      </c>
      <c r="I8" s="2"/>
      <c r="J8" s="9"/>
      <c r="K8" s="3"/>
      <c r="L8" s="3"/>
      <c r="M8" s="3"/>
      <c r="N8" s="3"/>
    </row>
    <row r="9" spans="2:20" ht="14.25" x14ac:dyDescent="0.2">
      <c r="B9" s="1"/>
      <c r="C9" s="1"/>
      <c r="D9" s="1"/>
      <c r="E9" s="1"/>
      <c r="F9" s="1"/>
      <c r="G9" s="2"/>
      <c r="H9" s="7"/>
      <c r="I9" s="2"/>
      <c r="J9" s="9"/>
      <c r="K9" s="3"/>
      <c r="L9" s="3"/>
      <c r="M9" s="3"/>
      <c r="N9" s="3"/>
    </row>
    <row r="10" spans="2:20" ht="14.25" x14ac:dyDescent="0.2">
      <c r="B10" s="1"/>
      <c r="C10" s="8" t="s">
        <v>8</v>
      </c>
      <c r="D10" s="9"/>
      <c r="E10" s="1"/>
      <c r="F10" s="1"/>
      <c r="G10" s="2"/>
      <c r="H10" s="7" t="s">
        <v>6</v>
      </c>
      <c r="I10" s="232"/>
      <c r="J10" s="232"/>
      <c r="K10" s="3"/>
      <c r="L10" s="3"/>
      <c r="M10" s="3"/>
      <c r="N10" s="3"/>
    </row>
    <row r="11" spans="2:20" ht="14.25" x14ac:dyDescent="0.2">
      <c r="B11" s="1"/>
      <c r="C11" s="1"/>
      <c r="D11" s="9"/>
      <c r="E11" s="1"/>
      <c r="F11" s="1"/>
      <c r="G11" s="2"/>
      <c r="H11" s="7" t="s">
        <v>7</v>
      </c>
      <c r="I11" s="10"/>
      <c r="J11" s="9"/>
      <c r="K11" s="3"/>
      <c r="L11" s="3"/>
      <c r="M11" s="3"/>
      <c r="N11" s="3"/>
    </row>
    <row r="12" spans="2:20" ht="14.25" x14ac:dyDescent="0.2">
      <c r="B12" s="1"/>
      <c r="C12" s="1"/>
      <c r="D12" s="9"/>
      <c r="E12" s="1"/>
      <c r="F12" s="1"/>
      <c r="G12" s="2"/>
      <c r="H12" s="7"/>
      <c r="I12" s="10"/>
      <c r="J12" s="9"/>
      <c r="K12" s="3"/>
      <c r="L12" s="3"/>
      <c r="M12" s="3"/>
      <c r="N12" s="3"/>
    </row>
    <row r="13" spans="2:20" ht="14.25" x14ac:dyDescent="0.2">
      <c r="B13" s="1"/>
      <c r="C13" s="7"/>
      <c r="D13" s="9"/>
      <c r="E13" s="1"/>
      <c r="F13" s="1"/>
      <c r="G13" s="2"/>
      <c r="H13" s="1"/>
      <c r="I13" s="2"/>
      <c r="J13" s="7"/>
      <c r="K13" s="3"/>
      <c r="L13" s="3"/>
      <c r="M13" s="3"/>
      <c r="N13" s="3"/>
    </row>
    <row r="14" spans="2:20" ht="14.25" customHeight="1" x14ac:dyDescent="0.2">
      <c r="B14" s="1"/>
      <c r="C14" s="11"/>
      <c r="D14" s="1"/>
      <c r="E14" s="1"/>
      <c r="F14" s="1"/>
      <c r="G14" s="2"/>
      <c r="H14" s="11"/>
      <c r="I14" s="2"/>
      <c r="J14" s="2"/>
      <c r="K14" s="3"/>
      <c r="L14" s="3"/>
      <c r="M14" s="3"/>
      <c r="N14" s="3"/>
    </row>
    <row r="15" spans="2:20" ht="18.399999999999999" customHeight="1" x14ac:dyDescent="0.2">
      <c r="B15" s="12" t="s">
        <v>9</v>
      </c>
      <c r="C15" s="13"/>
      <c r="D15" s="13"/>
      <c r="E15" s="13"/>
      <c r="F15" s="13"/>
      <c r="G15" s="13"/>
      <c r="H15" s="13"/>
      <c r="I15" s="13"/>
      <c r="J15" s="13"/>
      <c r="K15" s="3"/>
      <c r="L15" s="3"/>
      <c r="M15" s="3"/>
      <c r="N15" s="3"/>
    </row>
    <row r="16" spans="2:20" ht="19.899999999999999" customHeight="1" thickBot="1" x14ac:dyDescent="0.25">
      <c r="B16" s="1"/>
      <c r="C16" s="1"/>
      <c r="D16" s="1"/>
      <c r="E16" s="1"/>
      <c r="F16" s="1"/>
      <c r="G16" s="2"/>
      <c r="H16" s="1"/>
      <c r="I16" s="2"/>
      <c r="J16" s="2"/>
      <c r="K16" s="3"/>
      <c r="L16" s="3"/>
      <c r="M16" s="3"/>
      <c r="N16" s="3"/>
    </row>
    <row r="17" spans="2:14" ht="43.5" thickBot="1" x14ac:dyDescent="0.2">
      <c r="B17" s="14" t="s">
        <v>10</v>
      </c>
      <c r="C17" s="15" t="s">
        <v>11</v>
      </c>
      <c r="D17" s="16"/>
      <c r="E17" s="17"/>
      <c r="F17" s="18" t="s">
        <v>12</v>
      </c>
      <c r="G17" s="19" t="s">
        <v>13</v>
      </c>
      <c r="H17" s="20" t="s">
        <v>14</v>
      </c>
      <c r="I17" s="224" t="s">
        <v>15</v>
      </c>
      <c r="J17" s="225"/>
      <c r="K17" s="3"/>
      <c r="L17" s="3"/>
      <c r="M17" s="3"/>
      <c r="N17" s="3"/>
    </row>
    <row r="18" spans="2:14" ht="16.899999999999999" customHeight="1" x14ac:dyDescent="0.2">
      <c r="B18" s="21" t="s">
        <v>16</v>
      </c>
      <c r="C18" s="218" t="s">
        <v>17</v>
      </c>
      <c r="D18" s="218"/>
      <c r="E18" s="218"/>
      <c r="F18" s="22"/>
      <c r="G18" s="22"/>
      <c r="H18" s="22"/>
      <c r="I18" s="219"/>
      <c r="J18" s="220"/>
      <c r="K18" s="3"/>
      <c r="L18" s="3"/>
      <c r="M18" s="3"/>
      <c r="N18" s="3"/>
    </row>
    <row r="19" spans="2:14" ht="22.15" customHeight="1" thickBot="1" x14ac:dyDescent="0.25">
      <c r="B19" s="23" t="s">
        <v>18</v>
      </c>
      <c r="C19" s="221" t="s">
        <v>19</v>
      </c>
      <c r="D19" s="221"/>
      <c r="E19" s="221"/>
      <c r="F19" s="24"/>
      <c r="G19" s="24"/>
      <c r="H19" s="24"/>
      <c r="I19" s="222"/>
      <c r="J19" s="223"/>
      <c r="K19" s="3"/>
      <c r="L19" s="3"/>
      <c r="M19" s="3"/>
      <c r="N19" s="3"/>
    </row>
    <row r="20" spans="2:14" ht="14.25" x14ac:dyDescent="0.2">
      <c r="B20" s="1"/>
      <c r="C20" s="1"/>
      <c r="D20" s="1"/>
      <c r="E20" s="1"/>
      <c r="F20" s="1"/>
      <c r="G20" s="2"/>
      <c r="H20" s="1"/>
      <c r="I20" s="2"/>
      <c r="J20" s="2"/>
      <c r="K20" s="3"/>
      <c r="L20" s="3"/>
      <c r="M20" s="3"/>
      <c r="N20" s="3"/>
    </row>
    <row r="23" spans="2:14" ht="27" customHeight="1" x14ac:dyDescent="0.15">
      <c r="B23" s="25" t="s">
        <v>20</v>
      </c>
      <c r="C23" s="25"/>
    </row>
    <row r="24" spans="2:14" ht="11.25" thickBot="1" x14ac:dyDescent="0.2"/>
    <row r="25" spans="2:14" ht="43.5" thickBot="1" x14ac:dyDescent="0.2">
      <c r="B25" s="14" t="s">
        <v>10</v>
      </c>
      <c r="C25" s="15" t="s">
        <v>11</v>
      </c>
      <c r="D25" s="16"/>
      <c r="E25" s="17"/>
      <c r="F25" s="18" t="s">
        <v>12</v>
      </c>
      <c r="G25" s="19" t="s">
        <v>13</v>
      </c>
      <c r="H25" s="20" t="s">
        <v>14</v>
      </c>
      <c r="I25" s="224" t="s">
        <v>21</v>
      </c>
      <c r="J25" s="225"/>
      <c r="K25" s="3"/>
      <c r="L25" s="3"/>
      <c r="M25" s="3"/>
      <c r="N25" s="3"/>
    </row>
    <row r="26" spans="2:14" ht="13.15" customHeight="1" x14ac:dyDescent="0.2">
      <c r="B26" s="21" t="s">
        <v>16</v>
      </c>
      <c r="C26" s="218" t="s">
        <v>17</v>
      </c>
      <c r="D26" s="218"/>
      <c r="E26" s="218"/>
      <c r="F26" s="22"/>
      <c r="G26" s="22"/>
      <c r="H26" s="22"/>
      <c r="I26" s="219"/>
      <c r="J26" s="220"/>
      <c r="K26" s="3"/>
      <c r="L26" s="3"/>
      <c r="M26" s="3"/>
      <c r="N26" s="3"/>
    </row>
    <row r="27" spans="2:14" ht="13.15" customHeight="1" thickBot="1" x14ac:dyDescent="0.25">
      <c r="B27" s="26" t="s">
        <v>18</v>
      </c>
      <c r="C27" s="226" t="str">
        <f>C19</f>
        <v>Závlahový systém vrátane čerpacej stanice</v>
      </c>
      <c r="D27" s="226"/>
      <c r="E27" s="226"/>
      <c r="F27" s="27"/>
      <c r="G27" s="27"/>
      <c r="H27" s="27"/>
      <c r="I27" s="227"/>
      <c r="J27" s="228"/>
      <c r="K27" s="3"/>
      <c r="L27" s="3"/>
      <c r="M27" s="3"/>
      <c r="N27" s="3"/>
    </row>
    <row r="28" spans="2:14" ht="15" x14ac:dyDescent="0.15">
      <c r="B28" s="206" t="s">
        <v>22</v>
      </c>
      <c r="C28" s="207"/>
      <c r="D28" s="207"/>
      <c r="E28" s="208"/>
      <c r="F28" s="28"/>
      <c r="G28" s="29"/>
      <c r="H28" s="29"/>
      <c r="I28" s="209"/>
      <c r="J28" s="210"/>
      <c r="K28" s="3"/>
      <c r="L28" s="3"/>
      <c r="M28" s="30"/>
      <c r="N28" s="3"/>
    </row>
    <row r="29" spans="2:14" ht="15" x14ac:dyDescent="0.15">
      <c r="B29" s="211" t="s">
        <v>23</v>
      </c>
      <c r="C29" s="212"/>
      <c r="D29" s="212"/>
      <c r="E29" s="213"/>
      <c r="F29" s="31"/>
      <c r="G29" s="32"/>
      <c r="H29" s="31"/>
      <c r="I29" s="214"/>
      <c r="J29" s="215"/>
      <c r="K29" s="3"/>
      <c r="L29" s="3"/>
      <c r="M29" s="30"/>
      <c r="N29" s="3"/>
    </row>
    <row r="30" spans="2:14" ht="15.75" thickBot="1" x14ac:dyDescent="0.2">
      <c r="B30" s="33" t="s">
        <v>24</v>
      </c>
      <c r="C30" s="34"/>
      <c r="D30" s="35"/>
      <c r="E30" s="36"/>
      <c r="F30" s="37"/>
      <c r="G30" s="38"/>
      <c r="H30" s="38"/>
      <c r="I30" s="216"/>
      <c r="J30" s="217"/>
      <c r="K30" s="3"/>
      <c r="L30" s="3"/>
      <c r="M30" s="30"/>
      <c r="N30" s="3"/>
    </row>
  </sheetData>
  <mergeCells count="20">
    <mergeCell ref="B2:J2"/>
    <mergeCell ref="D3:E3"/>
    <mergeCell ref="D5:J5"/>
    <mergeCell ref="D7:G7"/>
    <mergeCell ref="I10:J10"/>
    <mergeCell ref="C26:E26"/>
    <mergeCell ref="I26:J26"/>
    <mergeCell ref="C27:E27"/>
    <mergeCell ref="I27:J27"/>
    <mergeCell ref="I17:J17"/>
    <mergeCell ref="C18:E18"/>
    <mergeCell ref="I18:J18"/>
    <mergeCell ref="C19:E19"/>
    <mergeCell ref="I19:J19"/>
    <mergeCell ref="I25:J25"/>
    <mergeCell ref="B28:E28"/>
    <mergeCell ref="I28:J28"/>
    <mergeCell ref="B29:E29"/>
    <mergeCell ref="I29:J29"/>
    <mergeCell ref="I30:J30"/>
  </mergeCells>
  <pageMargins left="0.25" right="0.25" top="0.75000000000000011" bottom="0.75000000000000011" header="0.30000000000000004" footer="0.30000000000000004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8C889-D220-4DE8-B823-F48E47F392D9}">
  <sheetPr>
    <tabColor rgb="FFCCFFCC"/>
  </sheetPr>
  <dimension ref="A1:H51"/>
  <sheetViews>
    <sheetView showGridLines="0" zoomScale="115" zoomScaleNormal="115" workbookViewId="0">
      <pane ySplit="7" topLeftCell="A8" activePane="bottomLeft" state="frozenSplit"/>
      <selection pane="bottomLeft" activeCell="J48" sqref="J48"/>
    </sheetView>
  </sheetViews>
  <sheetFormatPr defaultColWidth="10.5" defaultRowHeight="12" customHeight="1" x14ac:dyDescent="0.15"/>
  <cols>
    <col min="1" max="1" width="10.6640625" style="45" customWidth="1"/>
    <col min="2" max="2" width="10.6640625" style="44" customWidth="1"/>
    <col min="3" max="3" width="21.5" style="43" customWidth="1"/>
    <col min="4" max="4" width="73.83203125" style="42" customWidth="1"/>
    <col min="5" max="5" width="9" style="42" customWidth="1"/>
    <col min="6" max="6" width="15.5" style="41" customWidth="1"/>
    <col min="7" max="7" width="23.1640625" style="40" customWidth="1"/>
    <col min="8" max="8" width="19.83203125" style="40" customWidth="1"/>
    <col min="9" max="12" width="10.5" style="39"/>
    <col min="13" max="13" width="19.6640625" style="39" customWidth="1"/>
    <col min="14" max="16384" width="10.5" style="39"/>
  </cols>
  <sheetData>
    <row r="1" spans="1:8" s="54" customFormat="1" ht="18" customHeight="1" x14ac:dyDescent="0.3">
      <c r="A1" s="125" t="s">
        <v>82</v>
      </c>
      <c r="B1" s="124"/>
      <c r="C1" s="116"/>
      <c r="D1" s="123"/>
      <c r="E1" s="122"/>
      <c r="F1" s="122"/>
      <c r="G1" s="121"/>
      <c r="H1" s="120"/>
    </row>
    <row r="2" spans="1:8" s="54" customFormat="1" ht="13.5" customHeight="1" x14ac:dyDescent="0.2">
      <c r="A2" s="117" t="s">
        <v>81</v>
      </c>
      <c r="B2" s="119"/>
      <c r="C2" s="118" t="s">
        <v>3</v>
      </c>
      <c r="D2" s="117"/>
      <c r="E2" s="105"/>
      <c r="F2" s="105"/>
      <c r="G2" s="104"/>
      <c r="H2" s="104"/>
    </row>
    <row r="3" spans="1:8" s="54" customFormat="1" ht="13.5" customHeight="1" x14ac:dyDescent="0.2">
      <c r="A3" s="106" t="s">
        <v>80</v>
      </c>
      <c r="B3" s="105"/>
      <c r="C3" s="118" t="s">
        <v>17</v>
      </c>
      <c r="D3" s="117"/>
      <c r="E3" s="105"/>
      <c r="F3" s="105"/>
      <c r="G3" s="104"/>
      <c r="H3" s="104"/>
    </row>
    <row r="4" spans="1:8" s="54" customFormat="1" ht="13.5" customHeight="1" x14ac:dyDescent="0.2">
      <c r="A4" s="106" t="s">
        <v>79</v>
      </c>
      <c r="B4" s="105"/>
      <c r="C4" s="116" t="s">
        <v>16</v>
      </c>
      <c r="D4" s="106"/>
      <c r="E4" s="105"/>
      <c r="F4" s="105"/>
      <c r="G4" s="104"/>
      <c r="H4" s="104"/>
    </row>
    <row r="5" spans="1:8" s="54" customFormat="1" ht="43.5" customHeight="1" x14ac:dyDescent="0.15">
      <c r="A5" s="115" t="s">
        <v>78</v>
      </c>
      <c r="B5" s="114"/>
      <c r="C5" s="113" t="s">
        <v>77</v>
      </c>
      <c r="D5" s="112" t="s">
        <v>76</v>
      </c>
      <c r="E5" s="112" t="s">
        <v>75</v>
      </c>
      <c r="F5" s="112" t="s">
        <v>74</v>
      </c>
      <c r="G5" s="112" t="s">
        <v>73</v>
      </c>
      <c r="H5" s="112" t="s">
        <v>72</v>
      </c>
    </row>
    <row r="6" spans="1:8" s="54" customFormat="1" ht="13.5" customHeight="1" x14ac:dyDescent="0.15">
      <c r="A6" s="111" t="s">
        <v>63</v>
      </c>
      <c r="B6" s="110"/>
      <c r="C6" s="109" t="s">
        <v>71</v>
      </c>
      <c r="D6" s="108" t="s">
        <v>70</v>
      </c>
      <c r="E6" s="108" t="s">
        <v>69</v>
      </c>
      <c r="F6" s="108" t="s">
        <v>68</v>
      </c>
      <c r="G6" s="108" t="s">
        <v>67</v>
      </c>
      <c r="H6" s="108" t="s">
        <v>66</v>
      </c>
    </row>
    <row r="7" spans="1:8" s="54" customFormat="1" ht="21" customHeight="1" x14ac:dyDescent="0.2">
      <c r="A7" s="106"/>
      <c r="B7" s="105"/>
      <c r="C7" s="107"/>
      <c r="D7" s="106"/>
      <c r="E7" s="105"/>
      <c r="F7" s="105"/>
      <c r="G7" s="104"/>
      <c r="H7" s="104"/>
    </row>
    <row r="8" spans="1:8" s="54" customFormat="1" ht="21.4" customHeight="1" x14ac:dyDescent="0.25">
      <c r="A8" s="71"/>
      <c r="B8" s="70"/>
      <c r="C8" s="69" t="s">
        <v>65</v>
      </c>
      <c r="D8" s="103" t="s">
        <v>64</v>
      </c>
      <c r="E8" s="67"/>
      <c r="F8" s="66"/>
      <c r="G8" s="65"/>
      <c r="H8" s="65"/>
    </row>
    <row r="9" spans="1:8" s="54" customFormat="1" ht="17.25" customHeight="1" x14ac:dyDescent="0.25">
      <c r="A9" s="71"/>
      <c r="B9" s="70"/>
      <c r="C9" s="69" t="s">
        <v>63</v>
      </c>
      <c r="D9" s="68" t="s">
        <v>62</v>
      </c>
      <c r="E9" s="67"/>
      <c r="F9" s="66"/>
      <c r="G9" s="65"/>
      <c r="H9" s="65"/>
    </row>
    <row r="10" spans="1:8" s="54" customFormat="1" ht="30" customHeight="1" x14ac:dyDescent="0.2">
      <c r="A10" s="63">
        <v>1</v>
      </c>
      <c r="B10" s="62" t="s">
        <v>29</v>
      </c>
      <c r="C10" s="61">
        <v>122201103</v>
      </c>
      <c r="D10" s="60" t="s">
        <v>61</v>
      </c>
      <c r="E10" s="59" t="s">
        <v>57</v>
      </c>
      <c r="F10" s="58">
        <f>F11</f>
        <v>911.25</v>
      </c>
      <c r="G10" s="101"/>
      <c r="H10" s="101"/>
    </row>
    <row r="11" spans="1:8" s="54" customFormat="1" ht="15" customHeight="1" x14ac:dyDescent="0.2">
      <c r="A11" s="244"/>
      <c r="B11" s="245"/>
      <c r="C11" s="246"/>
      <c r="D11" s="75" t="s">
        <v>60</v>
      </c>
      <c r="E11" s="75"/>
      <c r="F11" s="74">
        <f>18225*0.05</f>
        <v>911.25</v>
      </c>
      <c r="G11" s="242"/>
      <c r="H11" s="243"/>
    </row>
    <row r="12" spans="1:8" s="54" customFormat="1" ht="27.75" customHeight="1" x14ac:dyDescent="0.2">
      <c r="A12" s="97">
        <v>2</v>
      </c>
      <c r="B12" s="96" t="s">
        <v>29</v>
      </c>
      <c r="C12" s="95">
        <v>162606112</v>
      </c>
      <c r="D12" s="94" t="s">
        <v>59</v>
      </c>
      <c r="E12" s="93" t="s">
        <v>57</v>
      </c>
      <c r="F12" s="92">
        <f>F13</f>
        <v>911.25</v>
      </c>
      <c r="G12" s="102"/>
      <c r="H12" s="101"/>
    </row>
    <row r="13" spans="1:8" s="54" customFormat="1" ht="16.899999999999999" customHeight="1" x14ac:dyDescent="0.2">
      <c r="A13" s="235"/>
      <c r="B13" s="235"/>
      <c r="C13" s="235"/>
      <c r="D13" s="75" t="str">
        <f>D11</f>
        <v>18225 m2 * 0,05m  - zrovnanie plochy</v>
      </c>
      <c r="E13" s="75"/>
      <c r="F13" s="74">
        <f>+F11</f>
        <v>911.25</v>
      </c>
      <c r="G13" s="241"/>
      <c r="H13" s="241"/>
    </row>
    <row r="14" spans="1:8" s="54" customFormat="1" ht="27.75" customHeight="1" x14ac:dyDescent="0.2">
      <c r="A14" s="97">
        <v>3</v>
      </c>
      <c r="B14" s="96" t="s">
        <v>29</v>
      </c>
      <c r="C14" s="95">
        <v>171201201</v>
      </c>
      <c r="D14" s="94" t="s">
        <v>58</v>
      </c>
      <c r="E14" s="93" t="s">
        <v>57</v>
      </c>
      <c r="F14" s="92">
        <f>F15</f>
        <v>911.25</v>
      </c>
      <c r="G14" s="102"/>
      <c r="H14" s="101"/>
    </row>
    <row r="15" spans="1:8" s="54" customFormat="1" ht="16.899999999999999" customHeight="1" x14ac:dyDescent="0.2">
      <c r="A15" s="235"/>
      <c r="B15" s="235"/>
      <c r="C15" s="235"/>
      <c r="D15" s="75" t="str">
        <f>D13</f>
        <v>18225 m2 * 0,05m  - zrovnanie plochy</v>
      </c>
      <c r="E15" s="75"/>
      <c r="F15" s="74">
        <f>+F13</f>
        <v>911.25</v>
      </c>
      <c r="G15" s="241"/>
      <c r="H15" s="241"/>
    </row>
    <row r="16" spans="1:8" s="54" customFormat="1" ht="27.75" customHeight="1" x14ac:dyDescent="0.2">
      <c r="A16" s="97">
        <v>4</v>
      </c>
      <c r="B16" s="96" t="s">
        <v>29</v>
      </c>
      <c r="C16" s="95">
        <v>199000005</v>
      </c>
      <c r="D16" s="94" t="s">
        <v>56</v>
      </c>
      <c r="E16" s="93" t="s">
        <v>52</v>
      </c>
      <c r="F16" s="92">
        <f>F15*2</f>
        <v>1822.5</v>
      </c>
      <c r="G16" s="102"/>
      <c r="H16" s="101"/>
    </row>
    <row r="17" spans="1:8" s="54" customFormat="1" ht="16.899999999999999" customHeight="1" x14ac:dyDescent="0.2">
      <c r="A17" s="235"/>
      <c r="B17" s="235"/>
      <c r="C17" s="235"/>
      <c r="D17" s="75"/>
      <c r="E17" s="75"/>
      <c r="F17" s="74"/>
      <c r="G17" s="236"/>
      <c r="H17" s="236"/>
    </row>
    <row r="18" spans="1:8" s="54" customFormat="1" ht="27.75" customHeight="1" x14ac:dyDescent="0.2">
      <c r="A18" s="97">
        <v>5</v>
      </c>
      <c r="B18" s="96" t="s">
        <v>29</v>
      </c>
      <c r="C18" s="95">
        <v>181951101</v>
      </c>
      <c r="D18" s="94" t="s">
        <v>50</v>
      </c>
      <c r="E18" s="93" t="s">
        <v>47</v>
      </c>
      <c r="F18" s="92">
        <v>18225</v>
      </c>
      <c r="G18" s="91"/>
      <c r="H18" s="57"/>
    </row>
    <row r="19" spans="1:8" s="54" customFormat="1" ht="16.899999999999999" customHeight="1" x14ac:dyDescent="0.2">
      <c r="A19" s="235"/>
      <c r="B19" s="235"/>
      <c r="C19" s="235"/>
      <c r="D19" s="75"/>
      <c r="E19" s="75"/>
      <c r="F19" s="74"/>
      <c r="G19" s="236"/>
      <c r="H19" s="236"/>
    </row>
    <row r="20" spans="1:8" s="54" customFormat="1" ht="27.75" customHeight="1" x14ac:dyDescent="0.2">
      <c r="A20" s="83">
        <v>6</v>
      </c>
      <c r="B20" s="82" t="s">
        <v>41</v>
      </c>
      <c r="C20" s="100" t="s">
        <v>55</v>
      </c>
      <c r="D20" s="87" t="s">
        <v>54</v>
      </c>
      <c r="E20" s="79" t="s">
        <v>52</v>
      </c>
      <c r="F20" s="86">
        <v>1440</v>
      </c>
      <c r="G20" s="77"/>
      <c r="H20" s="76"/>
    </row>
    <row r="21" spans="1:8" s="54" customFormat="1" ht="16.899999999999999" customHeight="1" x14ac:dyDescent="0.2">
      <c r="A21" s="235"/>
      <c r="B21" s="235"/>
      <c r="C21" s="235"/>
      <c r="D21" s="75"/>
      <c r="E21" s="75"/>
      <c r="F21" s="74"/>
      <c r="G21" s="236"/>
      <c r="H21" s="236"/>
    </row>
    <row r="22" spans="1:8" s="54" customFormat="1" ht="27.75" customHeight="1" x14ac:dyDescent="0.2">
      <c r="A22" s="83">
        <v>7</v>
      </c>
      <c r="B22" s="82" t="s">
        <v>41</v>
      </c>
      <c r="C22" s="81">
        <v>58337308</v>
      </c>
      <c r="D22" s="87" t="s">
        <v>53</v>
      </c>
      <c r="E22" s="79" t="s">
        <v>52</v>
      </c>
      <c r="F22" s="86">
        <v>2200</v>
      </c>
      <c r="G22" s="77"/>
      <c r="H22" s="76"/>
    </row>
    <row r="23" spans="1:8" s="54" customFormat="1" ht="16.899999999999999" customHeight="1" x14ac:dyDescent="0.2">
      <c r="A23" s="235"/>
      <c r="B23" s="235"/>
      <c r="C23" s="235"/>
      <c r="D23" s="75"/>
      <c r="E23" s="75"/>
      <c r="F23" s="74"/>
      <c r="G23" s="236"/>
      <c r="H23" s="236"/>
    </row>
    <row r="24" spans="1:8" s="54" customFormat="1" ht="27.75" customHeight="1" x14ac:dyDescent="0.2">
      <c r="A24" s="97">
        <v>8</v>
      </c>
      <c r="B24" s="96" t="s">
        <v>29</v>
      </c>
      <c r="C24" s="95">
        <v>171206111</v>
      </c>
      <c r="D24" s="94" t="s">
        <v>51</v>
      </c>
      <c r="E24" s="93" t="s">
        <v>47</v>
      </c>
      <c r="F24" s="92">
        <v>18225</v>
      </c>
      <c r="G24" s="91"/>
      <c r="H24" s="57"/>
    </row>
    <row r="25" spans="1:8" s="54" customFormat="1" ht="16.899999999999999" customHeight="1" x14ac:dyDescent="0.2">
      <c r="A25" s="235"/>
      <c r="B25" s="235"/>
      <c r="C25" s="235"/>
      <c r="D25" s="75"/>
      <c r="E25" s="75"/>
      <c r="F25" s="74"/>
      <c r="G25" s="236"/>
      <c r="H25" s="236"/>
    </row>
    <row r="26" spans="1:8" s="54" customFormat="1" ht="27.75" customHeight="1" x14ac:dyDescent="0.2">
      <c r="A26" s="97">
        <v>9</v>
      </c>
      <c r="B26" s="96" t="s">
        <v>29</v>
      </c>
      <c r="C26" s="95">
        <v>181951101</v>
      </c>
      <c r="D26" s="94" t="s">
        <v>50</v>
      </c>
      <c r="E26" s="93" t="s">
        <v>47</v>
      </c>
      <c r="F26" s="92">
        <v>18225</v>
      </c>
      <c r="G26" s="91"/>
      <c r="H26" s="57"/>
    </row>
    <row r="27" spans="1:8" s="54" customFormat="1" ht="16.899999999999999" customHeight="1" x14ac:dyDescent="0.2">
      <c r="A27" s="235"/>
      <c r="B27" s="235"/>
      <c r="C27" s="235"/>
      <c r="D27" s="75"/>
      <c r="E27" s="75"/>
      <c r="F27" s="74"/>
      <c r="G27" s="236"/>
      <c r="H27" s="236"/>
    </row>
    <row r="28" spans="1:8" s="54" customFormat="1" ht="27.75" customHeight="1" x14ac:dyDescent="0.2">
      <c r="A28" s="97">
        <v>10</v>
      </c>
      <c r="B28" s="96" t="s">
        <v>29</v>
      </c>
      <c r="C28" s="99">
        <v>183403151</v>
      </c>
      <c r="D28" s="98" t="s">
        <v>49</v>
      </c>
      <c r="E28" s="93" t="s">
        <v>47</v>
      </c>
      <c r="F28" s="92">
        <v>18225</v>
      </c>
      <c r="G28" s="91"/>
      <c r="H28" s="57"/>
    </row>
    <row r="29" spans="1:8" s="54" customFormat="1" ht="16.899999999999999" customHeight="1" x14ac:dyDescent="0.2">
      <c r="A29" s="235"/>
      <c r="B29" s="235"/>
      <c r="C29" s="235"/>
      <c r="D29" s="75"/>
      <c r="E29" s="75"/>
      <c r="F29" s="74"/>
      <c r="G29" s="236"/>
      <c r="H29" s="236"/>
    </row>
    <row r="30" spans="1:8" s="54" customFormat="1" ht="27.75" customHeight="1" x14ac:dyDescent="0.2">
      <c r="A30" s="97">
        <v>11</v>
      </c>
      <c r="B30" s="96" t="s">
        <v>29</v>
      </c>
      <c r="C30" s="95">
        <v>180404112</v>
      </c>
      <c r="D30" s="94" t="s">
        <v>48</v>
      </c>
      <c r="E30" s="93" t="s">
        <v>47</v>
      </c>
      <c r="F30" s="92">
        <f>F28</f>
        <v>18225</v>
      </c>
      <c r="G30" s="91"/>
      <c r="H30" s="57"/>
    </row>
    <row r="31" spans="1:8" s="54" customFormat="1" ht="16.899999999999999" customHeight="1" x14ac:dyDescent="0.2">
      <c r="A31" s="235"/>
      <c r="B31" s="235"/>
      <c r="C31" s="235"/>
      <c r="D31" s="75"/>
      <c r="E31" s="75"/>
      <c r="F31" s="74"/>
      <c r="G31" s="236"/>
      <c r="H31" s="236"/>
    </row>
    <row r="32" spans="1:8" s="54" customFormat="1" ht="27.75" customHeight="1" x14ac:dyDescent="0.2">
      <c r="A32" s="83">
        <v>12</v>
      </c>
      <c r="B32" s="82" t="s">
        <v>41</v>
      </c>
      <c r="C32" s="90" t="s">
        <v>46</v>
      </c>
      <c r="D32" s="87" t="s">
        <v>45</v>
      </c>
      <c r="E32" s="79" t="s">
        <v>39</v>
      </c>
      <c r="F32" s="86">
        <v>729</v>
      </c>
      <c r="G32" s="77"/>
      <c r="H32" s="76"/>
    </row>
    <row r="33" spans="1:8" s="54" customFormat="1" ht="16.899999999999999" customHeight="1" x14ac:dyDescent="0.2">
      <c r="A33" s="237"/>
      <c r="B33" s="237"/>
      <c r="C33" s="237"/>
      <c r="D33" s="89" t="s">
        <v>44</v>
      </c>
      <c r="E33" s="89"/>
      <c r="F33" s="88">
        <f>18225*40/1000</f>
        <v>729</v>
      </c>
      <c r="G33" s="238"/>
      <c r="H33" s="238"/>
    </row>
    <row r="34" spans="1:8" s="54" customFormat="1" ht="27.75" customHeight="1" x14ac:dyDescent="0.2">
      <c r="A34" s="83">
        <v>13</v>
      </c>
      <c r="B34" s="82" t="s">
        <v>41</v>
      </c>
      <c r="C34" s="81">
        <v>25191158</v>
      </c>
      <c r="D34" s="87" t="s">
        <v>43</v>
      </c>
      <c r="E34" s="79" t="s">
        <v>39</v>
      </c>
      <c r="F34" s="86">
        <f>F35</f>
        <v>546.75</v>
      </c>
      <c r="G34" s="77"/>
      <c r="H34" s="76"/>
    </row>
    <row r="35" spans="1:8" s="54" customFormat="1" ht="22.9" customHeight="1" x14ac:dyDescent="0.2">
      <c r="A35" s="83"/>
      <c r="B35" s="82"/>
      <c r="C35" s="81"/>
      <c r="D35" s="80" t="s">
        <v>42</v>
      </c>
      <c r="E35" s="79"/>
      <c r="F35" s="78">
        <f>18225*30/1000</f>
        <v>546.75</v>
      </c>
      <c r="G35" s="77"/>
      <c r="H35" s="76"/>
    </row>
    <row r="36" spans="1:8" s="54" customFormat="1" ht="22.9" customHeight="1" x14ac:dyDescent="0.2">
      <c r="A36" s="83">
        <v>14</v>
      </c>
      <c r="B36" s="82" t="s">
        <v>41</v>
      </c>
      <c r="C36" s="81"/>
      <c r="D36" s="85" t="s">
        <v>40</v>
      </c>
      <c r="E36" s="79" t="s">
        <v>39</v>
      </c>
      <c r="F36" s="84">
        <v>20</v>
      </c>
      <c r="G36" s="77"/>
      <c r="H36" s="76"/>
    </row>
    <row r="37" spans="1:8" s="54" customFormat="1" ht="22.9" customHeight="1" x14ac:dyDescent="0.2">
      <c r="A37" s="83"/>
      <c r="B37" s="82"/>
      <c r="C37" s="81"/>
      <c r="D37" s="80"/>
      <c r="E37" s="79"/>
      <c r="F37" s="78"/>
      <c r="G37" s="77"/>
      <c r="H37" s="76"/>
    </row>
    <row r="38" spans="1:8" s="54" customFormat="1" ht="16.899999999999999" customHeight="1" x14ac:dyDescent="0.2">
      <c r="A38" s="235"/>
      <c r="B38" s="235"/>
      <c r="C38" s="235"/>
      <c r="D38" s="75"/>
      <c r="E38" s="75"/>
      <c r="F38" s="74"/>
      <c r="G38" s="236"/>
      <c r="H38" s="236"/>
    </row>
    <row r="39" spans="1:8" s="54" customFormat="1" ht="19.899999999999999" customHeight="1" x14ac:dyDescent="0.25">
      <c r="A39" s="240" t="s">
        <v>26</v>
      </c>
      <c r="B39" s="240"/>
      <c r="C39" s="240"/>
      <c r="D39" s="239"/>
      <c r="E39" s="239"/>
      <c r="F39" s="73"/>
      <c r="G39" s="72"/>
      <c r="H39" s="72"/>
    </row>
    <row r="40" spans="1:8" s="54" customFormat="1" ht="17.25" customHeight="1" x14ac:dyDescent="0.25">
      <c r="A40" s="71"/>
      <c r="B40" s="70"/>
      <c r="C40" s="69">
        <v>2</v>
      </c>
      <c r="D40" s="68" t="s">
        <v>38</v>
      </c>
      <c r="E40" s="67"/>
      <c r="F40" s="66"/>
      <c r="G40" s="65"/>
      <c r="H40" s="65"/>
    </row>
    <row r="41" spans="1:8" s="54" customFormat="1" ht="30" customHeight="1" x14ac:dyDescent="0.2">
      <c r="A41" s="63">
        <v>14</v>
      </c>
      <c r="B41" s="62" t="s">
        <v>29</v>
      </c>
      <c r="C41" s="61">
        <v>976071111.10000002</v>
      </c>
      <c r="D41" s="60" t="s">
        <v>37</v>
      </c>
      <c r="E41" s="59" t="s">
        <v>35</v>
      </c>
      <c r="F41" s="64">
        <v>400.44</v>
      </c>
      <c r="G41" s="57"/>
      <c r="H41" s="57"/>
    </row>
    <row r="42" spans="1:8" s="54" customFormat="1" ht="30" customHeight="1" x14ac:dyDescent="0.2">
      <c r="A42" s="63">
        <v>15</v>
      </c>
      <c r="B42" s="62" t="s">
        <v>29</v>
      </c>
      <c r="C42" s="61">
        <v>976071111.20000005</v>
      </c>
      <c r="D42" s="60" t="s">
        <v>36</v>
      </c>
      <c r="E42" s="59" t="s">
        <v>35</v>
      </c>
      <c r="F42" s="64">
        <v>84.98</v>
      </c>
      <c r="G42" s="57"/>
      <c r="H42" s="57"/>
    </row>
    <row r="43" spans="1:8" s="54" customFormat="1" ht="30" customHeight="1" x14ac:dyDescent="0.2">
      <c r="A43" s="63">
        <v>16</v>
      </c>
      <c r="B43" s="62" t="s">
        <v>29</v>
      </c>
      <c r="C43" s="61">
        <v>976071111.29999995</v>
      </c>
      <c r="D43" s="60" t="s">
        <v>34</v>
      </c>
      <c r="E43" s="59" t="s">
        <v>27</v>
      </c>
      <c r="F43" s="58">
        <v>2</v>
      </c>
      <c r="G43" s="57"/>
      <c r="H43" s="57"/>
    </row>
    <row r="44" spans="1:8" s="54" customFormat="1" ht="30" customHeight="1" x14ac:dyDescent="0.2">
      <c r="A44" s="63">
        <v>17</v>
      </c>
      <c r="B44" s="62" t="s">
        <v>29</v>
      </c>
      <c r="C44" s="61">
        <v>976071111.39999998</v>
      </c>
      <c r="D44" s="60" t="s">
        <v>33</v>
      </c>
      <c r="E44" s="59" t="s">
        <v>27</v>
      </c>
      <c r="F44" s="58">
        <v>2</v>
      </c>
      <c r="G44" s="57"/>
      <c r="H44" s="57"/>
    </row>
    <row r="45" spans="1:8" s="54" customFormat="1" ht="30" customHeight="1" x14ac:dyDescent="0.2">
      <c r="A45" s="63">
        <v>18</v>
      </c>
      <c r="B45" s="62" t="s">
        <v>29</v>
      </c>
      <c r="C45" s="61">
        <v>976071111.5</v>
      </c>
      <c r="D45" s="60" t="s">
        <v>32</v>
      </c>
      <c r="E45" s="59" t="s">
        <v>27</v>
      </c>
      <c r="F45" s="58">
        <v>2</v>
      </c>
      <c r="G45" s="57"/>
      <c r="H45" s="57"/>
    </row>
    <row r="46" spans="1:8" s="54" customFormat="1" ht="30" customHeight="1" x14ac:dyDescent="0.2">
      <c r="A46" s="63">
        <v>19</v>
      </c>
      <c r="B46" s="62" t="s">
        <v>29</v>
      </c>
      <c r="C46" s="61">
        <v>976071111.60000002</v>
      </c>
      <c r="D46" s="60" t="s">
        <v>31</v>
      </c>
      <c r="E46" s="59" t="s">
        <v>27</v>
      </c>
      <c r="F46" s="58">
        <v>2</v>
      </c>
      <c r="G46" s="57"/>
      <c r="H46" s="57"/>
    </row>
    <row r="47" spans="1:8" s="54" customFormat="1" ht="30" customHeight="1" x14ac:dyDescent="0.2">
      <c r="A47" s="63">
        <v>20</v>
      </c>
      <c r="B47" s="62" t="s">
        <v>29</v>
      </c>
      <c r="C47" s="61">
        <v>976071111.70000005</v>
      </c>
      <c r="D47" s="60" t="s">
        <v>30</v>
      </c>
      <c r="E47" s="59" t="s">
        <v>27</v>
      </c>
      <c r="F47" s="58">
        <v>4</v>
      </c>
      <c r="G47" s="57"/>
      <c r="H47" s="57"/>
    </row>
    <row r="48" spans="1:8" s="54" customFormat="1" ht="30" customHeight="1" x14ac:dyDescent="0.2">
      <c r="A48" s="63">
        <v>21</v>
      </c>
      <c r="B48" s="62" t="s">
        <v>29</v>
      </c>
      <c r="C48" s="61">
        <v>976071111.79999995</v>
      </c>
      <c r="D48" s="60" t="s">
        <v>28</v>
      </c>
      <c r="E48" s="59" t="s">
        <v>27</v>
      </c>
      <c r="F48" s="58"/>
      <c r="G48" s="57"/>
      <c r="H48" s="57"/>
    </row>
    <row r="49" spans="1:8" s="54" customFormat="1" ht="19.899999999999999" customHeight="1" x14ac:dyDescent="0.25">
      <c r="A49" s="233" t="s">
        <v>26</v>
      </c>
      <c r="B49" s="233"/>
      <c r="C49" s="233"/>
      <c r="D49" s="234"/>
      <c r="E49" s="234"/>
      <c r="F49" s="56"/>
      <c r="G49" s="55"/>
      <c r="H49" s="55"/>
    </row>
    <row r="50" spans="1:8" ht="27" customHeight="1" x14ac:dyDescent="0.2">
      <c r="A50" s="53"/>
      <c r="B50" s="52"/>
      <c r="C50" s="51"/>
      <c r="D50" s="50" t="s">
        <v>25</v>
      </c>
      <c r="E50" s="49"/>
      <c r="F50" s="48"/>
      <c r="G50" s="47"/>
      <c r="H50" s="46"/>
    </row>
    <row r="51" spans="1:8" ht="21" customHeight="1" x14ac:dyDescent="0.15"/>
  </sheetData>
  <mergeCells count="30">
    <mergeCell ref="A15:C15"/>
    <mergeCell ref="G15:H15"/>
    <mergeCell ref="A29:C29"/>
    <mergeCell ref="G13:H13"/>
    <mergeCell ref="G11:H11"/>
    <mergeCell ref="A11:C11"/>
    <mergeCell ref="A13:C13"/>
    <mergeCell ref="A23:C23"/>
    <mergeCell ref="G23:H23"/>
    <mergeCell ref="A27:C27"/>
    <mergeCell ref="A17:C17"/>
    <mergeCell ref="G17:H17"/>
    <mergeCell ref="A25:C25"/>
    <mergeCell ref="G25:H25"/>
    <mergeCell ref="G27:H27"/>
    <mergeCell ref="G29:H29"/>
    <mergeCell ref="A49:C49"/>
    <mergeCell ref="D49:E49"/>
    <mergeCell ref="A21:C21"/>
    <mergeCell ref="G21:H21"/>
    <mergeCell ref="A19:C19"/>
    <mergeCell ref="G19:H19"/>
    <mergeCell ref="A31:C31"/>
    <mergeCell ref="G31:H31"/>
    <mergeCell ref="A33:C33"/>
    <mergeCell ref="G33:H33"/>
    <mergeCell ref="D39:E39"/>
    <mergeCell ref="A39:C39"/>
    <mergeCell ref="A38:C38"/>
    <mergeCell ref="G38:H38"/>
  </mergeCells>
  <pageMargins left="0.79000000000000015" right="0.79000000000000015" top="0.79000000000000015" bottom="0.79000000000000015" header="0" footer="0"/>
  <pageSetup paperSize="9" scale="37" orientation="portrait" verticalDpi="4294967293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40ACE-9B3F-4027-8E40-F8AD1D38495B}">
  <sheetPr>
    <tabColor theme="3" tint="0.39997558519241921"/>
    <pageSetUpPr fitToPage="1"/>
  </sheetPr>
  <dimension ref="A1:J117"/>
  <sheetViews>
    <sheetView showGridLines="0" zoomScaleNormal="100" workbookViewId="0">
      <pane ySplit="7" topLeftCell="A72" activePane="bottomLeft" state="frozenSplit"/>
      <selection pane="bottomLeft" activeCell="H88" sqref="H88"/>
    </sheetView>
  </sheetViews>
  <sheetFormatPr defaultColWidth="10.5" defaultRowHeight="12" customHeight="1" x14ac:dyDescent="0.15"/>
  <cols>
    <col min="1" max="1" width="10.6640625" style="130" customWidth="1"/>
    <col min="2" max="2" width="10.6640625" style="129" customWidth="1"/>
    <col min="3" max="3" width="14.5" style="128" customWidth="1"/>
    <col min="4" max="4" width="99" style="128" customWidth="1"/>
    <col min="5" max="5" width="9" style="128" customWidth="1"/>
    <col min="6" max="6" width="15.5" style="127" customWidth="1"/>
    <col min="7" max="7" width="15.33203125" style="126" customWidth="1"/>
    <col min="8" max="8" width="19.83203125" style="126" customWidth="1"/>
    <col min="9" max="11" width="10.5" style="39"/>
    <col min="12" max="12" width="19.6640625" style="39" customWidth="1"/>
    <col min="13" max="16384" width="10.5" style="39"/>
  </cols>
  <sheetData>
    <row r="1" spans="1:10" s="54" customFormat="1" ht="18" customHeight="1" x14ac:dyDescent="0.3">
      <c r="A1" s="125" t="str">
        <f>'[1]SO 03_11.1'!A1</f>
        <v>VÝKAZ VÝMER</v>
      </c>
      <c r="B1" s="124"/>
      <c r="C1" s="123"/>
      <c r="D1" s="123"/>
      <c r="E1" s="123"/>
      <c r="F1" s="122"/>
      <c r="G1" s="121"/>
      <c r="H1" s="120"/>
    </row>
    <row r="2" spans="1:10" s="54" customFormat="1" ht="13.5" customHeight="1" x14ac:dyDescent="0.2">
      <c r="A2" s="117" t="str">
        <f>'[1]SO 03_11.1'!A2</f>
        <v xml:space="preserve">Stavba: </v>
      </c>
      <c r="B2" s="119"/>
      <c r="C2" s="117" t="str">
        <f>'[1]SO 03_11.1'!B2</f>
        <v>BEZBARIÉROVÉ DVOJIHRISKO NA SLÁVIÍ</v>
      </c>
      <c r="D2" s="117"/>
      <c r="E2" s="106"/>
      <c r="F2" s="105"/>
      <c r="G2" s="104"/>
      <c r="H2" s="104"/>
    </row>
    <row r="3" spans="1:10" s="54" customFormat="1" ht="13.5" customHeight="1" x14ac:dyDescent="0.2">
      <c r="A3" s="106" t="s">
        <v>80</v>
      </c>
      <c r="B3" s="105"/>
      <c r="C3" s="117" t="s">
        <v>152</v>
      </c>
      <c r="D3" s="117"/>
      <c r="E3" s="106"/>
      <c r="F3" s="105"/>
      <c r="G3" s="104"/>
      <c r="H3" s="104"/>
    </row>
    <row r="4" spans="1:10" s="54" customFormat="1" ht="13.5" customHeight="1" x14ac:dyDescent="0.2">
      <c r="A4" s="106" t="s">
        <v>79</v>
      </c>
      <c r="B4" s="105"/>
      <c r="C4" s="106" t="s">
        <v>18</v>
      </c>
      <c r="D4" s="106"/>
      <c r="E4" s="106"/>
      <c r="F4" s="105"/>
      <c r="G4" s="104"/>
      <c r="H4" s="104"/>
    </row>
    <row r="5" spans="1:10" s="54" customFormat="1" ht="43.5" customHeight="1" x14ac:dyDescent="0.15">
      <c r="A5" s="115" t="s">
        <v>78</v>
      </c>
      <c r="B5" s="114"/>
      <c r="C5" s="112" t="s">
        <v>77</v>
      </c>
      <c r="D5" s="112" t="s">
        <v>76</v>
      </c>
      <c r="E5" s="112" t="s">
        <v>75</v>
      </c>
      <c r="F5" s="112" t="s">
        <v>74</v>
      </c>
      <c r="G5" s="112" t="s">
        <v>73</v>
      </c>
      <c r="H5" s="112" t="s">
        <v>72</v>
      </c>
    </row>
    <row r="6" spans="1:10" s="54" customFormat="1" ht="13.5" customHeight="1" x14ac:dyDescent="0.15">
      <c r="A6" s="111" t="s">
        <v>63</v>
      </c>
      <c r="B6" s="110"/>
      <c r="C6" s="108" t="s">
        <v>71</v>
      </c>
      <c r="D6" s="108" t="s">
        <v>70</v>
      </c>
      <c r="E6" s="108" t="s">
        <v>69</v>
      </c>
      <c r="F6" s="108" t="s">
        <v>68</v>
      </c>
      <c r="G6" s="108">
        <v>6</v>
      </c>
      <c r="H6" s="108">
        <v>7</v>
      </c>
    </row>
    <row r="7" spans="1:10" s="54" customFormat="1" ht="21" customHeight="1" x14ac:dyDescent="0.2">
      <c r="A7" s="106"/>
      <c r="B7" s="105"/>
      <c r="C7" s="106"/>
      <c r="D7" s="106"/>
      <c r="E7" s="106"/>
      <c r="F7" s="105"/>
      <c r="G7" s="104"/>
      <c r="H7" s="104"/>
    </row>
    <row r="8" spans="1:10" ht="17.25" customHeight="1" x14ac:dyDescent="0.2">
      <c r="A8" s="198"/>
      <c r="B8" s="197"/>
      <c r="C8" s="196" t="s">
        <v>65</v>
      </c>
      <c r="D8" s="195" t="s">
        <v>64</v>
      </c>
      <c r="E8" s="194"/>
      <c r="F8" s="193"/>
      <c r="G8" s="175"/>
      <c r="H8" s="175"/>
    </row>
    <row r="9" spans="1:10" ht="18.399999999999999" customHeight="1" x14ac:dyDescent="0.2">
      <c r="A9" s="198"/>
      <c r="B9" s="197"/>
      <c r="C9" s="196"/>
      <c r="D9" s="195" t="s">
        <v>151</v>
      </c>
      <c r="E9" s="194"/>
      <c r="F9" s="193"/>
      <c r="G9" s="175"/>
      <c r="H9" s="175"/>
    </row>
    <row r="10" spans="1:10" ht="17.25" customHeight="1" x14ac:dyDescent="0.2">
      <c r="A10" s="63">
        <v>1</v>
      </c>
      <c r="B10" s="62" t="s">
        <v>29</v>
      </c>
      <c r="C10" s="59">
        <v>130201001</v>
      </c>
      <c r="D10" s="59" t="s">
        <v>150</v>
      </c>
      <c r="E10" s="59" t="s">
        <v>57</v>
      </c>
      <c r="F10" s="58">
        <f>1400*0.3*0.3</f>
        <v>126</v>
      </c>
      <c r="G10" s="57">
        <v>48.52</v>
      </c>
      <c r="H10" s="143">
        <f>G10*F10</f>
        <v>6113.52</v>
      </c>
      <c r="I10" s="39">
        <f>G10/0.95</f>
        <v>51.073684210526324</v>
      </c>
      <c r="J10" s="39">
        <v>48.521303258145366</v>
      </c>
    </row>
    <row r="11" spans="1:10" ht="15" customHeight="1" x14ac:dyDescent="0.2">
      <c r="A11" s="244"/>
      <c r="B11" s="245"/>
      <c r="C11" s="246"/>
      <c r="D11" s="205" t="s">
        <v>146</v>
      </c>
      <c r="E11" s="205"/>
      <c r="F11" s="88">
        <f>F10</f>
        <v>126</v>
      </c>
      <c r="G11" s="204"/>
      <c r="H11" s="143"/>
      <c r="I11" s="39">
        <f t="shared" ref="I11:I72" si="0">G11/0.95</f>
        <v>0</v>
      </c>
      <c r="J11" s="39">
        <v>0</v>
      </c>
    </row>
    <row r="12" spans="1:10" ht="18.399999999999999" customHeight="1" x14ac:dyDescent="0.2">
      <c r="A12" s="63">
        <v>2</v>
      </c>
      <c r="B12" s="62" t="s">
        <v>29</v>
      </c>
      <c r="C12" s="59">
        <v>162301101</v>
      </c>
      <c r="D12" s="60" t="s">
        <v>149</v>
      </c>
      <c r="E12" s="59" t="s">
        <v>57</v>
      </c>
      <c r="F12" s="58">
        <v>126</v>
      </c>
      <c r="G12" s="57">
        <v>8.8699999999999992</v>
      </c>
      <c r="H12" s="143">
        <f t="shared" ref="H12:H20" si="1">G12*F12</f>
        <v>1117.6199999999999</v>
      </c>
      <c r="I12" s="39">
        <f t="shared" si="0"/>
        <v>9.3368421052631572</v>
      </c>
      <c r="J12" s="39">
        <v>8.8721804511278197</v>
      </c>
    </row>
    <row r="13" spans="1:10" ht="15" customHeight="1" x14ac:dyDescent="0.2">
      <c r="A13" s="244"/>
      <c r="B13" s="245"/>
      <c r="C13" s="246"/>
      <c r="D13" s="205" t="s">
        <v>146</v>
      </c>
      <c r="E13" s="205"/>
      <c r="F13" s="88">
        <f>F12</f>
        <v>126</v>
      </c>
      <c r="G13" s="204"/>
      <c r="H13" s="143"/>
      <c r="I13" s="39">
        <f t="shared" si="0"/>
        <v>0</v>
      </c>
      <c r="J13" s="39">
        <v>0</v>
      </c>
    </row>
    <row r="14" spans="1:10" ht="18.399999999999999" customHeight="1" x14ac:dyDescent="0.2">
      <c r="A14" s="63">
        <v>3</v>
      </c>
      <c r="B14" s="62" t="s">
        <v>29</v>
      </c>
      <c r="C14" s="59">
        <v>167101102</v>
      </c>
      <c r="D14" s="59" t="s">
        <v>148</v>
      </c>
      <c r="E14" s="59" t="s">
        <v>57</v>
      </c>
      <c r="F14" s="58">
        <v>126</v>
      </c>
      <c r="G14" s="57">
        <v>2.31</v>
      </c>
      <c r="H14" s="143">
        <f t="shared" si="1"/>
        <v>291.06</v>
      </c>
      <c r="I14" s="39">
        <f t="shared" si="0"/>
        <v>2.4315789473684211</v>
      </c>
      <c r="J14" s="39">
        <v>2.314118629908104</v>
      </c>
    </row>
    <row r="15" spans="1:10" ht="15" customHeight="1" x14ac:dyDescent="0.2">
      <c r="A15" s="244"/>
      <c r="B15" s="245"/>
      <c r="C15" s="246"/>
      <c r="D15" s="205" t="s">
        <v>146</v>
      </c>
      <c r="E15" s="205"/>
      <c r="F15" s="88">
        <f>F14</f>
        <v>126</v>
      </c>
      <c r="G15" s="204"/>
      <c r="H15" s="143"/>
      <c r="I15" s="39">
        <f t="shared" si="0"/>
        <v>0</v>
      </c>
      <c r="J15" s="39">
        <v>0</v>
      </c>
    </row>
    <row r="16" spans="1:10" ht="18.399999999999999" customHeight="1" x14ac:dyDescent="0.2">
      <c r="A16" s="63">
        <v>4</v>
      </c>
      <c r="B16" s="62" t="s">
        <v>29</v>
      </c>
      <c r="C16" s="59">
        <v>171201201</v>
      </c>
      <c r="D16" s="60" t="s">
        <v>147</v>
      </c>
      <c r="E16" s="59" t="s">
        <v>57</v>
      </c>
      <c r="F16" s="58">
        <v>126</v>
      </c>
      <c r="G16" s="57">
        <v>9.23</v>
      </c>
      <c r="H16" s="143">
        <f t="shared" si="1"/>
        <v>1162.98</v>
      </c>
      <c r="I16" s="39">
        <f t="shared" si="0"/>
        <v>9.715789473684211</v>
      </c>
      <c r="J16" s="39">
        <v>9.2397660818713465</v>
      </c>
    </row>
    <row r="17" spans="1:10" ht="15" customHeight="1" x14ac:dyDescent="0.2">
      <c r="A17" s="244"/>
      <c r="B17" s="245"/>
      <c r="C17" s="246"/>
      <c r="D17" s="205" t="s">
        <v>146</v>
      </c>
      <c r="E17" s="205"/>
      <c r="F17" s="88">
        <f>F16</f>
        <v>126</v>
      </c>
      <c r="G17" s="204"/>
      <c r="H17" s="143"/>
      <c r="I17" s="39">
        <f t="shared" si="0"/>
        <v>0</v>
      </c>
      <c r="J17" s="39">
        <v>0</v>
      </c>
    </row>
    <row r="18" spans="1:10" ht="17.25" customHeight="1" x14ac:dyDescent="0.2">
      <c r="A18" s="63">
        <v>5</v>
      </c>
      <c r="B18" s="62" t="s">
        <v>29</v>
      </c>
      <c r="C18" s="59">
        <v>199000005</v>
      </c>
      <c r="D18" s="94" t="s">
        <v>145</v>
      </c>
      <c r="E18" s="59" t="s">
        <v>52</v>
      </c>
      <c r="F18" s="58">
        <v>252</v>
      </c>
      <c r="G18" s="57">
        <v>7.75</v>
      </c>
      <c r="H18" s="143">
        <f t="shared" si="1"/>
        <v>1953</v>
      </c>
      <c r="I18" s="39">
        <f t="shared" si="0"/>
        <v>8.1578947368421062</v>
      </c>
      <c r="J18" s="39">
        <v>7.7568922305764412</v>
      </c>
    </row>
    <row r="19" spans="1:10" s="54" customFormat="1" ht="10.9" customHeight="1" x14ac:dyDescent="0.2">
      <c r="A19" s="235"/>
      <c r="B19" s="235"/>
      <c r="C19" s="235"/>
      <c r="D19" s="235"/>
      <c r="E19" s="203"/>
      <c r="F19" s="202"/>
      <c r="G19" s="74"/>
      <c r="H19" s="143"/>
      <c r="I19" s="39">
        <f t="shared" si="0"/>
        <v>0</v>
      </c>
      <c r="J19" s="54">
        <v>0</v>
      </c>
    </row>
    <row r="20" spans="1:10" ht="18.399999999999999" customHeight="1" x14ac:dyDescent="0.2">
      <c r="A20" s="63">
        <v>6</v>
      </c>
      <c r="B20" s="62" t="s">
        <v>29</v>
      </c>
      <c r="C20" s="59">
        <v>174101101</v>
      </c>
      <c r="D20" s="59" t="s">
        <v>144</v>
      </c>
      <c r="E20" s="59" t="s">
        <v>57</v>
      </c>
      <c r="F20" s="58">
        <v>126</v>
      </c>
      <c r="G20" s="57">
        <v>20.8</v>
      </c>
      <c r="H20" s="143">
        <f t="shared" si="1"/>
        <v>2620.8000000000002</v>
      </c>
      <c r="I20" s="39">
        <f t="shared" si="0"/>
        <v>21.894736842105264</v>
      </c>
      <c r="J20" s="39">
        <v>20.802005012531332</v>
      </c>
    </row>
    <row r="21" spans="1:10" s="54" customFormat="1" ht="10.9" customHeight="1" x14ac:dyDescent="0.2">
      <c r="A21" s="235"/>
      <c r="B21" s="235"/>
      <c r="C21" s="235"/>
      <c r="D21" s="235"/>
      <c r="E21" s="203"/>
      <c r="F21" s="202"/>
      <c r="G21" s="74"/>
      <c r="H21" s="143"/>
      <c r="I21" s="39">
        <f t="shared" si="0"/>
        <v>0</v>
      </c>
      <c r="J21" s="54">
        <v>0</v>
      </c>
    </row>
    <row r="22" spans="1:10" ht="18.399999999999999" customHeight="1" x14ac:dyDescent="0.2">
      <c r="A22" s="250" t="s">
        <v>26</v>
      </c>
      <c r="B22" s="251"/>
      <c r="C22" s="252"/>
      <c r="D22" s="201"/>
      <c r="E22" s="201"/>
      <c r="F22" s="200"/>
      <c r="G22" s="199"/>
      <c r="H22" s="143">
        <f>SUM(H10:H20)</f>
        <v>13258.98</v>
      </c>
      <c r="I22" s="39">
        <f t="shared" si="0"/>
        <v>0</v>
      </c>
      <c r="J22" s="39">
        <v>0</v>
      </c>
    </row>
    <row r="23" spans="1:10" ht="24" customHeight="1" x14ac:dyDescent="0.2">
      <c r="A23" s="198"/>
      <c r="B23" s="197"/>
      <c r="C23" s="196"/>
      <c r="D23" s="195" t="s">
        <v>143</v>
      </c>
      <c r="E23" s="194"/>
      <c r="F23" s="193"/>
      <c r="G23" s="175"/>
      <c r="H23" s="175"/>
      <c r="I23" s="39">
        <f t="shared" si="0"/>
        <v>0</v>
      </c>
      <c r="J23" s="39">
        <v>0</v>
      </c>
    </row>
    <row r="24" spans="1:10" ht="16.5" customHeight="1" x14ac:dyDescent="0.2">
      <c r="A24" s="155">
        <v>7</v>
      </c>
      <c r="B24" s="154" t="s">
        <v>41</v>
      </c>
      <c r="C24" s="153"/>
      <c r="D24" s="187" t="s">
        <v>142</v>
      </c>
      <c r="E24" s="186" t="s">
        <v>35</v>
      </c>
      <c r="F24" s="185">
        <v>600</v>
      </c>
      <c r="G24" s="184">
        <v>8.3699999999999992</v>
      </c>
      <c r="H24" s="183">
        <f t="shared" ref="H24:H33" si="2">G24*F24</f>
        <v>5021.9999999999991</v>
      </c>
      <c r="I24" s="39">
        <f t="shared" si="0"/>
        <v>8.810526315789474</v>
      </c>
      <c r="J24" s="39">
        <v>8.3789473684210538</v>
      </c>
    </row>
    <row r="25" spans="1:10" ht="14.25" customHeight="1" x14ac:dyDescent="0.2">
      <c r="A25" s="155">
        <v>8</v>
      </c>
      <c r="B25" s="154" t="s">
        <v>41</v>
      </c>
      <c r="C25" s="153"/>
      <c r="D25" s="192" t="s">
        <v>141</v>
      </c>
      <c r="E25" s="192" t="s">
        <v>27</v>
      </c>
      <c r="F25" s="191">
        <v>4</v>
      </c>
      <c r="G25" s="76">
        <v>43.8</v>
      </c>
      <c r="H25" s="183">
        <f t="shared" si="2"/>
        <v>175.2</v>
      </c>
      <c r="I25" s="39">
        <f t="shared" si="0"/>
        <v>46.105263157894733</v>
      </c>
      <c r="J25" s="39">
        <v>43.894736842105267</v>
      </c>
    </row>
    <row r="26" spans="1:10" ht="15.75" customHeight="1" x14ac:dyDescent="0.2">
      <c r="A26" s="155">
        <v>9</v>
      </c>
      <c r="B26" s="154" t="s">
        <v>41</v>
      </c>
      <c r="C26" s="153"/>
      <c r="D26" s="192" t="s">
        <v>140</v>
      </c>
      <c r="E26" s="192" t="s">
        <v>27</v>
      </c>
      <c r="F26" s="191">
        <v>11</v>
      </c>
      <c r="G26" s="76">
        <v>15.8</v>
      </c>
      <c r="H26" s="183">
        <f t="shared" si="2"/>
        <v>173.8</v>
      </c>
      <c r="I26" s="39">
        <f t="shared" si="0"/>
        <v>16.631578947368421</v>
      </c>
      <c r="J26" s="39">
        <v>15.789473684210527</v>
      </c>
    </row>
    <row r="27" spans="1:10" ht="15" customHeight="1" x14ac:dyDescent="0.2">
      <c r="A27" s="155">
        <v>10</v>
      </c>
      <c r="B27" s="154" t="s">
        <v>41</v>
      </c>
      <c r="C27" s="153"/>
      <c r="D27" s="190" t="s">
        <v>139</v>
      </c>
      <c r="E27" s="186" t="s">
        <v>27</v>
      </c>
      <c r="F27" s="185">
        <v>1</v>
      </c>
      <c r="G27" s="184">
        <v>58.25</v>
      </c>
      <c r="H27" s="183">
        <f t="shared" si="2"/>
        <v>58.25</v>
      </c>
      <c r="I27" s="39">
        <f t="shared" si="0"/>
        <v>61.315789473684212</v>
      </c>
      <c r="J27" s="39">
        <v>58.252631578947373</v>
      </c>
    </row>
    <row r="28" spans="1:10" ht="14.25" customHeight="1" x14ac:dyDescent="0.2">
      <c r="A28" s="155">
        <v>11</v>
      </c>
      <c r="B28" s="154" t="s">
        <v>41</v>
      </c>
      <c r="C28" s="153"/>
      <c r="D28" s="187" t="s">
        <v>138</v>
      </c>
      <c r="E28" s="186" t="s">
        <v>27</v>
      </c>
      <c r="F28" s="185">
        <v>12</v>
      </c>
      <c r="G28" s="184">
        <v>35.32</v>
      </c>
      <c r="H28" s="183">
        <f t="shared" si="2"/>
        <v>423.84000000000003</v>
      </c>
      <c r="I28" s="39">
        <f t="shared" si="0"/>
        <v>37.178947368421056</v>
      </c>
      <c r="J28" s="39">
        <v>35.326315789473689</v>
      </c>
    </row>
    <row r="29" spans="1:10" ht="15.75" customHeight="1" x14ac:dyDescent="0.2">
      <c r="A29" s="155">
        <v>12</v>
      </c>
      <c r="B29" s="154" t="s">
        <v>41</v>
      </c>
      <c r="C29" s="153"/>
      <c r="D29" s="187" t="s">
        <v>137</v>
      </c>
      <c r="E29" s="186" t="s">
        <v>27</v>
      </c>
      <c r="F29" s="185">
        <v>20</v>
      </c>
      <c r="G29" s="184">
        <v>16.309999999999999</v>
      </c>
      <c r="H29" s="183">
        <f t="shared" si="2"/>
        <v>326.2</v>
      </c>
      <c r="I29" s="39">
        <f t="shared" si="0"/>
        <v>17.168421052631579</v>
      </c>
      <c r="J29" s="39">
        <v>16.315789473684212</v>
      </c>
    </row>
    <row r="30" spans="1:10" ht="15.75" customHeight="1" x14ac:dyDescent="0.2">
      <c r="A30" s="155">
        <v>13</v>
      </c>
      <c r="B30" s="154" t="s">
        <v>41</v>
      </c>
      <c r="C30" s="153" t="s">
        <v>136</v>
      </c>
      <c r="D30" s="187" t="s">
        <v>135</v>
      </c>
      <c r="E30" s="189" t="s">
        <v>35</v>
      </c>
      <c r="F30" s="188">
        <v>800</v>
      </c>
      <c r="G30" s="188">
        <v>3.85</v>
      </c>
      <c r="H30" s="183">
        <f t="shared" si="2"/>
        <v>3080</v>
      </c>
      <c r="I30" s="39">
        <f t="shared" si="0"/>
        <v>4.052631578947369</v>
      </c>
      <c r="J30" s="39">
        <v>3.8526315789473689</v>
      </c>
    </row>
    <row r="31" spans="1:10" ht="15" customHeight="1" x14ac:dyDescent="0.2">
      <c r="A31" s="155">
        <v>14</v>
      </c>
      <c r="B31" s="154" t="s">
        <v>41</v>
      </c>
      <c r="C31" s="153"/>
      <c r="D31" s="187" t="s">
        <v>134</v>
      </c>
      <c r="E31" s="186" t="s">
        <v>27</v>
      </c>
      <c r="F31" s="185">
        <v>24</v>
      </c>
      <c r="G31" s="184">
        <v>11.5</v>
      </c>
      <c r="H31" s="183">
        <f t="shared" si="2"/>
        <v>276</v>
      </c>
      <c r="I31" s="39">
        <f t="shared" si="0"/>
        <v>12.105263157894738</v>
      </c>
      <c r="J31" s="39">
        <v>11.494736842105263</v>
      </c>
    </row>
    <row r="32" spans="1:10" ht="15.75" customHeight="1" x14ac:dyDescent="0.2">
      <c r="A32" s="155">
        <v>15</v>
      </c>
      <c r="B32" s="154" t="s">
        <v>41</v>
      </c>
      <c r="C32" s="153"/>
      <c r="D32" s="187" t="s">
        <v>133</v>
      </c>
      <c r="E32" s="186" t="s">
        <v>35</v>
      </c>
      <c r="F32" s="185">
        <v>6900</v>
      </c>
      <c r="G32" s="184">
        <v>0.67</v>
      </c>
      <c r="H32" s="183">
        <f t="shared" si="2"/>
        <v>4623</v>
      </c>
      <c r="I32" s="39">
        <f t="shared" si="0"/>
        <v>0.70526315789473693</v>
      </c>
      <c r="J32" s="39">
        <v>0.67368421052631589</v>
      </c>
    </row>
    <row r="33" spans="1:10" ht="15" customHeight="1" x14ac:dyDescent="0.2">
      <c r="A33" s="155">
        <v>16</v>
      </c>
      <c r="B33" s="154" t="s">
        <v>41</v>
      </c>
      <c r="C33" s="153" t="s">
        <v>132</v>
      </c>
      <c r="D33" s="187" t="s">
        <v>131</v>
      </c>
      <c r="E33" s="186" t="s">
        <v>27</v>
      </c>
      <c r="F33" s="185">
        <v>88</v>
      </c>
      <c r="G33" s="184">
        <v>4.3</v>
      </c>
      <c r="H33" s="183">
        <f t="shared" si="2"/>
        <v>378.4</v>
      </c>
      <c r="I33" s="39">
        <f t="shared" si="0"/>
        <v>4.5263157894736841</v>
      </c>
      <c r="J33" s="39">
        <v>4.3157894736842106</v>
      </c>
    </row>
    <row r="34" spans="1:10" ht="15.75" customHeight="1" x14ac:dyDescent="0.2">
      <c r="A34" s="247" t="s">
        <v>26</v>
      </c>
      <c r="B34" s="248"/>
      <c r="C34" s="249"/>
      <c r="D34" s="147"/>
      <c r="E34" s="146"/>
      <c r="F34" s="145"/>
      <c r="G34" s="144"/>
      <c r="H34" s="143">
        <f>SUM(H24:H33)</f>
        <v>14536.689999999999</v>
      </c>
      <c r="I34" s="39">
        <f t="shared" si="0"/>
        <v>0</v>
      </c>
      <c r="J34" s="39">
        <v>0</v>
      </c>
    </row>
    <row r="35" spans="1:10" ht="20.25" customHeight="1" x14ac:dyDescent="0.2">
      <c r="A35" s="171"/>
      <c r="B35" s="170"/>
      <c r="C35" s="177"/>
      <c r="D35" s="176" t="s">
        <v>130</v>
      </c>
      <c r="E35" s="182"/>
      <c r="F35" s="181"/>
      <c r="G35" s="180"/>
      <c r="H35" s="175"/>
      <c r="I35" s="39">
        <f t="shared" si="0"/>
        <v>0</v>
      </c>
      <c r="J35" s="39">
        <v>0</v>
      </c>
    </row>
    <row r="36" spans="1:10" ht="24.75" customHeight="1" x14ac:dyDescent="0.2">
      <c r="A36" s="155">
        <v>17</v>
      </c>
      <c r="B36" s="154" t="s">
        <v>41</v>
      </c>
      <c r="C36" s="153"/>
      <c r="D36" s="178" t="s">
        <v>129</v>
      </c>
      <c r="E36" s="151" t="s">
        <v>27</v>
      </c>
      <c r="F36" s="150">
        <v>24</v>
      </c>
      <c r="G36" s="149">
        <v>431.6</v>
      </c>
      <c r="H36" s="148">
        <f t="shared" ref="H36:H48" si="3">G36*F36</f>
        <v>10358.400000000001</v>
      </c>
      <c r="I36" s="39">
        <f t="shared" si="0"/>
        <v>454.31578947368428</v>
      </c>
      <c r="J36" s="39">
        <v>431.5789473684211</v>
      </c>
    </row>
    <row r="37" spans="1:10" ht="29.45" customHeight="1" x14ac:dyDescent="0.2">
      <c r="A37" s="155">
        <v>18</v>
      </c>
      <c r="B37" s="154" t="s">
        <v>41</v>
      </c>
      <c r="C37" s="153"/>
      <c r="D37" s="178" t="s">
        <v>128</v>
      </c>
      <c r="E37" s="151" t="s">
        <v>27</v>
      </c>
      <c r="F37" s="150">
        <v>20</v>
      </c>
      <c r="G37" s="149">
        <v>467.36</v>
      </c>
      <c r="H37" s="148">
        <f t="shared" si="3"/>
        <v>9347.2000000000007</v>
      </c>
      <c r="I37" s="39">
        <f t="shared" si="0"/>
        <v>491.95789473684215</v>
      </c>
      <c r="J37" s="39">
        <v>467.36842105263162</v>
      </c>
    </row>
    <row r="38" spans="1:10" ht="20.25" customHeight="1" x14ac:dyDescent="0.2">
      <c r="A38" s="155">
        <v>19</v>
      </c>
      <c r="B38" s="154" t="s">
        <v>41</v>
      </c>
      <c r="C38" s="153"/>
      <c r="D38" s="178" t="s">
        <v>127</v>
      </c>
      <c r="E38" s="151" t="s">
        <v>27</v>
      </c>
      <c r="F38" s="150">
        <v>24</v>
      </c>
      <c r="G38" s="149">
        <v>273.67</v>
      </c>
      <c r="H38" s="148">
        <f t="shared" si="3"/>
        <v>6568.08</v>
      </c>
      <c r="I38" s="39">
        <f t="shared" si="0"/>
        <v>288.07368421052632</v>
      </c>
      <c r="J38" s="39">
        <v>273.68421052631578</v>
      </c>
    </row>
    <row r="39" spans="1:10" ht="20.25" customHeight="1" x14ac:dyDescent="0.2">
      <c r="A39" s="155">
        <v>20</v>
      </c>
      <c r="B39" s="154" t="s">
        <v>41</v>
      </c>
      <c r="C39" s="153"/>
      <c r="D39" s="178" t="s">
        <v>126</v>
      </c>
      <c r="E39" s="151" t="s">
        <v>27</v>
      </c>
      <c r="F39" s="150">
        <v>44</v>
      </c>
      <c r="G39" s="149">
        <v>51.15</v>
      </c>
      <c r="H39" s="148">
        <f t="shared" si="3"/>
        <v>2250.6</v>
      </c>
      <c r="I39" s="39">
        <f t="shared" si="0"/>
        <v>53.842105263157897</v>
      </c>
      <c r="J39" s="39">
        <v>51.15789473684211</v>
      </c>
    </row>
    <row r="40" spans="1:10" ht="20.25" customHeight="1" x14ac:dyDescent="0.2">
      <c r="A40" s="155">
        <v>21</v>
      </c>
      <c r="B40" s="154" t="s">
        <v>41</v>
      </c>
      <c r="C40" s="153"/>
      <c r="D40" s="152" t="s">
        <v>125</v>
      </c>
      <c r="E40" s="151" t="s">
        <v>27</v>
      </c>
      <c r="F40" s="150">
        <v>4</v>
      </c>
      <c r="G40" s="149">
        <v>99.4</v>
      </c>
      <c r="H40" s="148">
        <f t="shared" si="3"/>
        <v>397.6</v>
      </c>
      <c r="I40" s="39">
        <f t="shared" si="0"/>
        <v>104.63157894736844</v>
      </c>
      <c r="J40" s="39">
        <v>99.431578947368422</v>
      </c>
    </row>
    <row r="41" spans="1:10" ht="20.25" customHeight="1" x14ac:dyDescent="0.2">
      <c r="A41" s="155">
        <v>22</v>
      </c>
      <c r="B41" s="154" t="s">
        <v>41</v>
      </c>
      <c r="C41" s="153"/>
      <c r="D41" s="152" t="s">
        <v>124</v>
      </c>
      <c r="E41" s="151" t="s">
        <v>27</v>
      </c>
      <c r="F41" s="150">
        <v>4</v>
      </c>
      <c r="G41" s="149">
        <v>10</v>
      </c>
      <c r="H41" s="148">
        <f t="shared" si="3"/>
        <v>40</v>
      </c>
      <c r="I41" s="39">
        <f t="shared" si="0"/>
        <v>10.526315789473685</v>
      </c>
      <c r="J41" s="39">
        <v>10</v>
      </c>
    </row>
    <row r="42" spans="1:10" ht="20.25" customHeight="1" x14ac:dyDescent="0.2">
      <c r="A42" s="155">
        <v>23</v>
      </c>
      <c r="B42" s="154" t="s">
        <v>41</v>
      </c>
      <c r="C42" s="153"/>
      <c r="D42" s="178" t="s">
        <v>123</v>
      </c>
      <c r="E42" s="151" t="s">
        <v>27</v>
      </c>
      <c r="F42" s="150">
        <v>4</v>
      </c>
      <c r="G42" s="179">
        <v>105.15</v>
      </c>
      <c r="H42" s="148">
        <f t="shared" si="3"/>
        <v>420.6</v>
      </c>
      <c r="I42" s="39">
        <f t="shared" si="0"/>
        <v>110.68421052631579</v>
      </c>
      <c r="J42" s="39">
        <v>105.15789473684211</v>
      </c>
    </row>
    <row r="43" spans="1:10" ht="20.25" customHeight="1" x14ac:dyDescent="0.2">
      <c r="A43" s="155">
        <v>24</v>
      </c>
      <c r="B43" s="154" t="s">
        <v>41</v>
      </c>
      <c r="C43" s="153"/>
      <c r="D43" s="178" t="s">
        <v>122</v>
      </c>
      <c r="E43" s="151" t="s">
        <v>27</v>
      </c>
      <c r="F43" s="150">
        <v>4</v>
      </c>
      <c r="G43" s="149">
        <v>53.45</v>
      </c>
      <c r="H43" s="148">
        <f t="shared" si="3"/>
        <v>213.8</v>
      </c>
      <c r="I43" s="39">
        <f t="shared" si="0"/>
        <v>56.26315789473685</v>
      </c>
      <c r="J43" s="39">
        <v>53.452631578947376</v>
      </c>
    </row>
    <row r="44" spans="1:10" ht="20.25" customHeight="1" x14ac:dyDescent="0.2">
      <c r="A44" s="155">
        <v>25</v>
      </c>
      <c r="B44" s="154" t="s">
        <v>41</v>
      </c>
      <c r="C44" s="153"/>
      <c r="D44" s="178" t="s">
        <v>121</v>
      </c>
      <c r="E44" s="151" t="s">
        <v>27</v>
      </c>
      <c r="F44" s="150">
        <v>4</v>
      </c>
      <c r="G44" s="149">
        <v>20.100000000000001</v>
      </c>
      <c r="H44" s="148">
        <f t="shared" si="3"/>
        <v>80.400000000000006</v>
      </c>
      <c r="I44" s="39">
        <f t="shared" si="0"/>
        <v>21.157894736842106</v>
      </c>
      <c r="J44" s="39">
        <v>20.10526315789474</v>
      </c>
    </row>
    <row r="45" spans="1:10" ht="20.25" customHeight="1" x14ac:dyDescent="0.2">
      <c r="A45" s="155">
        <v>26</v>
      </c>
      <c r="B45" s="154" t="s">
        <v>41</v>
      </c>
      <c r="C45" s="153"/>
      <c r="D45" s="178" t="s">
        <v>120</v>
      </c>
      <c r="E45" s="151" t="s">
        <v>27</v>
      </c>
      <c r="F45" s="150">
        <v>1</v>
      </c>
      <c r="G45" s="149">
        <v>5718.9</v>
      </c>
      <c r="H45" s="148">
        <f t="shared" si="3"/>
        <v>5718.9</v>
      </c>
      <c r="I45" s="39">
        <f t="shared" si="0"/>
        <v>6019.894736842105</v>
      </c>
      <c r="J45" s="39">
        <v>5718.9779806315792</v>
      </c>
    </row>
    <row r="46" spans="1:10" ht="19.5" customHeight="1" x14ac:dyDescent="0.2">
      <c r="A46" s="155">
        <v>27</v>
      </c>
      <c r="B46" s="154" t="s">
        <v>41</v>
      </c>
      <c r="C46" s="153"/>
      <c r="D46" s="178" t="s">
        <v>119</v>
      </c>
      <c r="E46" s="151" t="s">
        <v>27</v>
      </c>
      <c r="F46" s="150">
        <v>1</v>
      </c>
      <c r="G46" s="149">
        <v>105.26</v>
      </c>
      <c r="H46" s="148">
        <f t="shared" si="3"/>
        <v>105.26</v>
      </c>
      <c r="I46" s="39">
        <f t="shared" si="0"/>
        <v>110.80000000000001</v>
      </c>
      <c r="J46" s="39">
        <v>105.26315789473685</v>
      </c>
    </row>
    <row r="47" spans="1:10" ht="19.5" customHeight="1" x14ac:dyDescent="0.2">
      <c r="A47" s="155">
        <v>28</v>
      </c>
      <c r="B47" s="154" t="s">
        <v>41</v>
      </c>
      <c r="C47" s="153"/>
      <c r="D47" s="178" t="s">
        <v>118</v>
      </c>
      <c r="E47" s="151" t="s">
        <v>27</v>
      </c>
      <c r="F47" s="150">
        <v>100</v>
      </c>
      <c r="G47" s="149">
        <v>1.05</v>
      </c>
      <c r="H47" s="148">
        <f t="shared" si="3"/>
        <v>105</v>
      </c>
      <c r="I47" s="39">
        <f t="shared" si="0"/>
        <v>1.1052631578947369</v>
      </c>
      <c r="J47" s="39">
        <v>1.0526315789473684</v>
      </c>
    </row>
    <row r="48" spans="1:10" ht="19.5" customHeight="1" x14ac:dyDescent="0.2">
      <c r="A48" s="155">
        <v>29</v>
      </c>
      <c r="B48" s="154" t="s">
        <v>41</v>
      </c>
      <c r="C48" s="153"/>
      <c r="D48" s="178" t="s">
        <v>117</v>
      </c>
      <c r="E48" s="151" t="s">
        <v>83</v>
      </c>
      <c r="F48" s="150">
        <v>1</v>
      </c>
      <c r="G48" s="149">
        <v>526</v>
      </c>
      <c r="H48" s="148">
        <f t="shared" si="3"/>
        <v>526</v>
      </c>
      <c r="I48" s="39">
        <f t="shared" si="0"/>
        <v>553.68421052631584</v>
      </c>
      <c r="J48" s="39">
        <v>526.31578947368428</v>
      </c>
    </row>
    <row r="49" spans="1:10" ht="15.75" customHeight="1" x14ac:dyDescent="0.2">
      <c r="A49" s="247" t="s">
        <v>26</v>
      </c>
      <c r="B49" s="248"/>
      <c r="C49" s="249"/>
      <c r="D49" s="147"/>
      <c r="E49" s="146"/>
      <c r="F49" s="145"/>
      <c r="G49" s="144"/>
      <c r="H49" s="143">
        <f>SUM(H36:H48)</f>
        <v>36131.839999999997</v>
      </c>
      <c r="I49" s="39">
        <f t="shared" si="0"/>
        <v>0</v>
      </c>
      <c r="J49" s="39">
        <v>0</v>
      </c>
    </row>
    <row r="50" spans="1:10" ht="21.75" customHeight="1" x14ac:dyDescent="0.2">
      <c r="A50" s="171"/>
      <c r="B50" s="170"/>
      <c r="C50" s="177"/>
      <c r="D50" s="176" t="s">
        <v>116</v>
      </c>
      <c r="E50" s="167"/>
      <c r="F50" s="166"/>
      <c r="G50" s="165"/>
      <c r="H50" s="175"/>
      <c r="I50" s="39">
        <f t="shared" si="0"/>
        <v>0</v>
      </c>
      <c r="J50" s="39">
        <v>0</v>
      </c>
    </row>
    <row r="51" spans="1:10" ht="15.75" customHeight="1" x14ac:dyDescent="0.2">
      <c r="A51" s="163">
        <v>30</v>
      </c>
      <c r="B51" s="162" t="s">
        <v>29</v>
      </c>
      <c r="C51" s="161"/>
      <c r="D51" s="173" t="s">
        <v>115</v>
      </c>
      <c r="E51" s="159" t="s">
        <v>35</v>
      </c>
      <c r="F51" s="158">
        <v>600</v>
      </c>
      <c r="G51" s="157">
        <v>2.4500000000000002</v>
      </c>
      <c r="H51" s="143">
        <f>'[2]Montážne práce'!J2</f>
        <v>1407.0000000000002</v>
      </c>
      <c r="I51" s="39">
        <f t="shared" si="0"/>
        <v>2.5789473684210531</v>
      </c>
      <c r="J51" s="39">
        <v>2.4684210526315793</v>
      </c>
    </row>
    <row r="52" spans="1:10" ht="15.75" customHeight="1" x14ac:dyDescent="0.2">
      <c r="A52" s="163">
        <v>31</v>
      </c>
      <c r="B52" s="162" t="s">
        <v>29</v>
      </c>
      <c r="C52" s="161"/>
      <c r="D52" s="59" t="s">
        <v>114</v>
      </c>
      <c r="E52" s="159" t="s">
        <v>27</v>
      </c>
      <c r="F52" s="158">
        <v>4</v>
      </c>
      <c r="G52" s="157">
        <v>105</v>
      </c>
      <c r="H52" s="143">
        <f>'[2]Montážne práce'!J3</f>
        <v>402</v>
      </c>
      <c r="I52" s="39">
        <f t="shared" si="0"/>
        <v>110.52631578947368</v>
      </c>
      <c r="J52" s="39">
        <v>105.78947368421053</v>
      </c>
    </row>
    <row r="53" spans="1:10" ht="15.75" customHeight="1" x14ac:dyDescent="0.2">
      <c r="A53" s="163">
        <v>32</v>
      </c>
      <c r="B53" s="162" t="s">
        <v>29</v>
      </c>
      <c r="C53" s="161"/>
      <c r="D53" s="59" t="s">
        <v>113</v>
      </c>
      <c r="E53" s="159" t="s">
        <v>27</v>
      </c>
      <c r="F53" s="158">
        <v>11</v>
      </c>
      <c r="G53" s="157">
        <v>76.900000000000006</v>
      </c>
      <c r="H53" s="143">
        <f>'[2]Montážne práce'!J4</f>
        <v>804</v>
      </c>
      <c r="I53" s="39">
        <f t="shared" si="0"/>
        <v>80.947368421052644</v>
      </c>
      <c r="J53" s="39">
        <v>76.937799043062213</v>
      </c>
    </row>
    <row r="54" spans="1:10" ht="15.75" customHeight="1" x14ac:dyDescent="0.2">
      <c r="A54" s="163">
        <v>33</v>
      </c>
      <c r="B54" s="162" t="s">
        <v>29</v>
      </c>
      <c r="C54" s="161"/>
      <c r="D54" s="174" t="s">
        <v>112</v>
      </c>
      <c r="E54" s="159" t="s">
        <v>27</v>
      </c>
      <c r="F54" s="158">
        <v>1</v>
      </c>
      <c r="G54" s="157">
        <v>211</v>
      </c>
      <c r="H54" s="143">
        <f>'[2]Montážne práce'!J5</f>
        <v>201</v>
      </c>
      <c r="I54" s="39">
        <f t="shared" si="0"/>
        <v>222.10526315789474</v>
      </c>
      <c r="J54" s="39">
        <v>211.57894736842107</v>
      </c>
    </row>
    <row r="55" spans="1:10" ht="15.75" customHeight="1" x14ac:dyDescent="0.2">
      <c r="A55" s="163">
        <v>34</v>
      </c>
      <c r="B55" s="162" t="s">
        <v>29</v>
      </c>
      <c r="C55" s="161"/>
      <c r="D55" s="173" t="s">
        <v>111</v>
      </c>
      <c r="E55" s="159" t="s">
        <v>27</v>
      </c>
      <c r="F55" s="158">
        <v>12</v>
      </c>
      <c r="G55" s="157">
        <v>26.45</v>
      </c>
      <c r="H55" s="143">
        <f>'[2]Montážne práce'!J6</f>
        <v>301.5</v>
      </c>
      <c r="I55" s="39">
        <f t="shared" si="0"/>
        <v>27.842105263157894</v>
      </c>
      <c r="J55" s="39">
        <v>26.447368421052634</v>
      </c>
    </row>
    <row r="56" spans="1:10" ht="15.75" customHeight="1" x14ac:dyDescent="0.2">
      <c r="A56" s="163">
        <v>35</v>
      </c>
      <c r="B56" s="162" t="s">
        <v>29</v>
      </c>
      <c r="C56" s="161"/>
      <c r="D56" s="173" t="s">
        <v>110</v>
      </c>
      <c r="E56" s="159" t="s">
        <v>27</v>
      </c>
      <c r="F56" s="158">
        <v>20</v>
      </c>
      <c r="G56" s="157">
        <v>31.8</v>
      </c>
      <c r="H56" s="143">
        <f>'[2]Montážne práce'!J7</f>
        <v>603</v>
      </c>
      <c r="I56" s="39">
        <f t="shared" si="0"/>
        <v>33.473684210526315</v>
      </c>
      <c r="J56" s="39">
        <v>31.736842105263158</v>
      </c>
    </row>
    <row r="57" spans="1:10" ht="15.75" customHeight="1" x14ac:dyDescent="0.2">
      <c r="A57" s="163">
        <v>36</v>
      </c>
      <c r="B57" s="162" t="s">
        <v>29</v>
      </c>
      <c r="C57" s="161"/>
      <c r="D57" s="173" t="s">
        <v>109</v>
      </c>
      <c r="E57" s="159" t="s">
        <v>35</v>
      </c>
      <c r="F57" s="158">
        <v>800</v>
      </c>
      <c r="G57" s="157">
        <v>2.9</v>
      </c>
      <c r="H57" s="143">
        <f>'[2]Montážne práce'!J8</f>
        <v>2211</v>
      </c>
      <c r="I57" s="39">
        <f t="shared" si="0"/>
        <v>3.0526315789473686</v>
      </c>
      <c r="J57" s="39">
        <v>2.9092105263157895</v>
      </c>
    </row>
    <row r="58" spans="1:10" ht="15.75" customHeight="1" x14ac:dyDescent="0.2">
      <c r="A58" s="163">
        <v>37</v>
      </c>
      <c r="B58" s="162" t="s">
        <v>29</v>
      </c>
      <c r="C58" s="161"/>
      <c r="D58" s="173" t="s">
        <v>108</v>
      </c>
      <c r="E58" s="159" t="s">
        <v>27</v>
      </c>
      <c r="F58" s="158">
        <v>24</v>
      </c>
      <c r="G58" s="157">
        <v>26.44</v>
      </c>
      <c r="H58" s="143">
        <f>'[2]Montážne práce'!J9</f>
        <v>603</v>
      </c>
      <c r="I58" s="39">
        <f t="shared" si="0"/>
        <v>27.831578947368424</v>
      </c>
      <c r="J58" s="39">
        <v>26.447368421052634</v>
      </c>
    </row>
    <row r="59" spans="1:10" ht="15.75" customHeight="1" x14ac:dyDescent="0.2">
      <c r="A59" s="163">
        <v>38</v>
      </c>
      <c r="B59" s="162" t="s">
        <v>29</v>
      </c>
      <c r="C59" s="161"/>
      <c r="D59" s="173" t="s">
        <v>107</v>
      </c>
      <c r="E59" s="159" t="s">
        <v>35</v>
      </c>
      <c r="F59" s="158">
        <v>6900</v>
      </c>
      <c r="G59" s="157">
        <v>0.61</v>
      </c>
      <c r="H59" s="143">
        <f>'[2]Montážne práce'!J10</f>
        <v>4020</v>
      </c>
      <c r="I59" s="39">
        <f t="shared" si="0"/>
        <v>0.64210526315789473</v>
      </c>
      <c r="J59" s="39">
        <v>0.61327231121281467</v>
      </c>
    </row>
    <row r="60" spans="1:10" ht="15.75" customHeight="1" x14ac:dyDescent="0.2">
      <c r="A60" s="163">
        <v>39</v>
      </c>
      <c r="B60" s="162" t="s">
        <v>29</v>
      </c>
      <c r="C60" s="161"/>
      <c r="D60" s="173" t="s">
        <v>106</v>
      </c>
      <c r="E60" s="159" t="s">
        <v>27</v>
      </c>
      <c r="F60" s="158">
        <v>88</v>
      </c>
      <c r="G60" s="157">
        <v>2.4</v>
      </c>
      <c r="H60" s="143">
        <f>'[2]Montážne práce'!J11</f>
        <v>201</v>
      </c>
      <c r="I60" s="39">
        <f t="shared" si="0"/>
        <v>2.5263157894736841</v>
      </c>
      <c r="J60" s="39">
        <v>2.4043062200956942</v>
      </c>
    </row>
    <row r="61" spans="1:10" ht="15.75" customHeight="1" x14ac:dyDescent="0.2">
      <c r="A61" s="163">
        <v>40</v>
      </c>
      <c r="B61" s="162" t="s">
        <v>29</v>
      </c>
      <c r="C61" s="161"/>
      <c r="D61" s="172" t="s">
        <v>105</v>
      </c>
      <c r="E61" s="159" t="s">
        <v>27</v>
      </c>
      <c r="F61" s="158">
        <v>44</v>
      </c>
      <c r="G61" s="157">
        <v>43.3</v>
      </c>
      <c r="H61" s="143">
        <f>'[2]Montážne práce'!J12</f>
        <v>1809</v>
      </c>
      <c r="I61" s="39">
        <f t="shared" si="0"/>
        <v>45.578947368421055</v>
      </c>
      <c r="J61" s="39">
        <v>43.277511961722496</v>
      </c>
    </row>
    <row r="62" spans="1:10" ht="15.75" customHeight="1" x14ac:dyDescent="0.2">
      <c r="A62" s="163">
        <v>41</v>
      </c>
      <c r="B62" s="162" t="s">
        <v>29</v>
      </c>
      <c r="C62" s="161"/>
      <c r="D62" s="172" t="s">
        <v>104</v>
      </c>
      <c r="E62" s="159" t="s">
        <v>27</v>
      </c>
      <c r="F62" s="158">
        <v>20</v>
      </c>
      <c r="G62" s="157">
        <v>15.9</v>
      </c>
      <c r="H62" s="143">
        <f>'[2]Montážne práce'!J13</f>
        <v>301.5</v>
      </c>
      <c r="I62" s="39">
        <f t="shared" si="0"/>
        <v>16.736842105263158</v>
      </c>
      <c r="J62" s="39">
        <v>15.868421052631579</v>
      </c>
    </row>
    <row r="63" spans="1:10" ht="15.75" customHeight="1" x14ac:dyDescent="0.2">
      <c r="A63" s="163">
        <v>42</v>
      </c>
      <c r="B63" s="162" t="s">
        <v>29</v>
      </c>
      <c r="C63" s="161"/>
      <c r="D63" s="172" t="s">
        <v>103</v>
      </c>
      <c r="E63" s="159" t="s">
        <v>27</v>
      </c>
      <c r="F63" s="158">
        <v>24</v>
      </c>
      <c r="G63" s="157">
        <v>52.9</v>
      </c>
      <c r="H63" s="143">
        <f>'[2]Montážne práce'!J14</f>
        <v>1206</v>
      </c>
      <c r="I63" s="39">
        <f t="shared" si="0"/>
        <v>55.684210526315788</v>
      </c>
      <c r="J63" s="39">
        <v>52.894736842105267</v>
      </c>
    </row>
    <row r="64" spans="1:10" ht="15.75" customHeight="1" x14ac:dyDescent="0.2">
      <c r="A64" s="163">
        <v>43</v>
      </c>
      <c r="B64" s="162" t="s">
        <v>29</v>
      </c>
      <c r="C64" s="161"/>
      <c r="D64" s="160" t="s">
        <v>102</v>
      </c>
      <c r="E64" s="159" t="s">
        <v>27</v>
      </c>
      <c r="F64" s="158">
        <v>44</v>
      </c>
      <c r="G64" s="157">
        <v>24</v>
      </c>
      <c r="H64" s="143">
        <f>'[2]Montážne práce'!J15</f>
        <v>1005</v>
      </c>
      <c r="I64" s="39">
        <f t="shared" si="0"/>
        <v>25.263157894736842</v>
      </c>
      <c r="J64" s="39">
        <v>24.043062200956939</v>
      </c>
    </row>
    <row r="65" spans="1:10" ht="15.75" customHeight="1" x14ac:dyDescent="0.2">
      <c r="A65" s="163">
        <v>44</v>
      </c>
      <c r="B65" s="162" t="s">
        <v>29</v>
      </c>
      <c r="C65" s="161"/>
      <c r="D65" s="160" t="s">
        <v>101</v>
      </c>
      <c r="E65" s="159" t="s">
        <v>27</v>
      </c>
      <c r="F65" s="158">
        <v>4</v>
      </c>
      <c r="G65" s="157">
        <v>158</v>
      </c>
      <c r="H65" s="143">
        <f>'[2]Montážne práce'!J16</f>
        <v>603</v>
      </c>
      <c r="I65" s="39">
        <f t="shared" si="0"/>
        <v>166.31578947368422</v>
      </c>
      <c r="J65" s="39">
        <v>158.68421052631581</v>
      </c>
    </row>
    <row r="66" spans="1:10" ht="15.75" customHeight="1" x14ac:dyDescent="0.2">
      <c r="A66" s="163">
        <v>45</v>
      </c>
      <c r="B66" s="162" t="s">
        <v>29</v>
      </c>
      <c r="C66" s="161"/>
      <c r="D66" s="172" t="s">
        <v>100</v>
      </c>
      <c r="E66" s="159" t="s">
        <v>27</v>
      </c>
      <c r="F66" s="158">
        <v>4</v>
      </c>
      <c r="G66" s="157">
        <v>105.8</v>
      </c>
      <c r="H66" s="143">
        <f>'[2]Montážne práce'!J17</f>
        <v>402</v>
      </c>
      <c r="I66" s="39">
        <f t="shared" si="0"/>
        <v>111.36842105263158</v>
      </c>
      <c r="J66" s="39">
        <v>105.78947368421053</v>
      </c>
    </row>
    <row r="67" spans="1:10" ht="15.75" customHeight="1" x14ac:dyDescent="0.2">
      <c r="A67" s="163">
        <v>46</v>
      </c>
      <c r="B67" s="162" t="s">
        <v>29</v>
      </c>
      <c r="C67" s="161"/>
      <c r="D67" s="172" t="s">
        <v>99</v>
      </c>
      <c r="E67" s="159" t="s">
        <v>27</v>
      </c>
      <c r="F67" s="158">
        <v>1</v>
      </c>
      <c r="G67" s="157">
        <v>2538.9</v>
      </c>
      <c r="H67" s="143">
        <f>'[2]Montážne práce'!J18</f>
        <v>2412</v>
      </c>
      <c r="I67" s="39">
        <f t="shared" si="0"/>
        <v>2672.5263157894738</v>
      </c>
      <c r="J67" s="39">
        <v>2538.9473684210529</v>
      </c>
    </row>
    <row r="68" spans="1:10" ht="15.75" customHeight="1" x14ac:dyDescent="0.2">
      <c r="A68" s="163">
        <v>47</v>
      </c>
      <c r="B68" s="162" t="s">
        <v>29</v>
      </c>
      <c r="C68" s="161"/>
      <c r="D68" s="172" t="s">
        <v>98</v>
      </c>
      <c r="E68" s="159" t="s">
        <v>27</v>
      </c>
      <c r="F68" s="158">
        <v>1</v>
      </c>
      <c r="G68" s="157">
        <v>423</v>
      </c>
      <c r="H68" s="143">
        <f>'[2]Montážne práce'!J19</f>
        <v>402</v>
      </c>
      <c r="I68" s="39">
        <f t="shared" si="0"/>
        <v>445.26315789473688</v>
      </c>
      <c r="J68" s="39">
        <v>423.15789473684214</v>
      </c>
    </row>
    <row r="69" spans="1:10" ht="15.75" customHeight="1" x14ac:dyDescent="0.2">
      <c r="A69" s="163">
        <v>48</v>
      </c>
      <c r="B69" s="162" t="s">
        <v>29</v>
      </c>
      <c r="C69" s="161" t="s">
        <v>97</v>
      </c>
      <c r="D69" s="172" t="s">
        <v>96</v>
      </c>
      <c r="E69" s="159" t="s">
        <v>83</v>
      </c>
      <c r="F69" s="158">
        <v>1</v>
      </c>
      <c r="G69" s="157">
        <v>211</v>
      </c>
      <c r="H69" s="143">
        <f>'[2]Montážne práce'!J20</f>
        <v>201</v>
      </c>
      <c r="I69" s="39">
        <f t="shared" si="0"/>
        <v>222.10526315789474</v>
      </c>
      <c r="J69" s="39">
        <v>211.57894736842107</v>
      </c>
    </row>
    <row r="70" spans="1:10" ht="15.75" customHeight="1" x14ac:dyDescent="0.2">
      <c r="A70" s="163">
        <v>49</v>
      </c>
      <c r="B70" s="162" t="s">
        <v>29</v>
      </c>
      <c r="C70" s="161" t="s">
        <v>95</v>
      </c>
      <c r="D70" s="160" t="s">
        <v>94</v>
      </c>
      <c r="E70" s="159" t="s">
        <v>93</v>
      </c>
      <c r="F70" s="158">
        <v>12</v>
      </c>
      <c r="G70" s="157">
        <v>88.15</v>
      </c>
      <c r="H70" s="143">
        <f>'[2]Montážne práce'!J21</f>
        <v>1005</v>
      </c>
      <c r="I70" s="39">
        <f t="shared" si="0"/>
        <v>92.789473684210535</v>
      </c>
      <c r="J70" s="39">
        <v>88.15789473684211</v>
      </c>
    </row>
    <row r="71" spans="1:10" ht="15.75" customHeight="1" x14ac:dyDescent="0.2">
      <c r="A71" s="247" t="s">
        <v>26</v>
      </c>
      <c r="B71" s="248"/>
      <c r="C71" s="249"/>
      <c r="D71" s="147"/>
      <c r="E71" s="146"/>
      <c r="F71" s="145"/>
      <c r="G71" s="144"/>
      <c r="H71" s="143">
        <f>SUM(H51:H70)</f>
        <v>20100</v>
      </c>
      <c r="I71" s="39">
        <f t="shared" si="0"/>
        <v>0</v>
      </c>
      <c r="J71" s="39">
        <v>0</v>
      </c>
    </row>
    <row r="72" spans="1:10" ht="22.5" customHeight="1" x14ac:dyDescent="0.2">
      <c r="A72" s="171"/>
      <c r="B72" s="170"/>
      <c r="C72" s="169"/>
      <c r="D72" s="168" t="s">
        <v>92</v>
      </c>
      <c r="E72" s="167"/>
      <c r="F72" s="166"/>
      <c r="G72" s="165"/>
      <c r="H72" s="164"/>
      <c r="I72" s="39">
        <f t="shared" si="0"/>
        <v>0</v>
      </c>
      <c r="J72" s="156">
        <v>0</v>
      </c>
    </row>
    <row r="73" spans="1:10" ht="15.75" customHeight="1" x14ac:dyDescent="0.2">
      <c r="A73" s="155">
        <v>50</v>
      </c>
      <c r="B73" s="154" t="s">
        <v>41</v>
      </c>
      <c r="C73" s="153"/>
      <c r="D73" s="152" t="s">
        <v>153</v>
      </c>
      <c r="E73" s="151" t="s">
        <v>27</v>
      </c>
      <c r="F73" s="150">
        <v>1</v>
      </c>
      <c r="G73" s="149"/>
      <c r="H73" s="148"/>
      <c r="J73" s="156"/>
    </row>
    <row r="74" spans="1:10" ht="15.75" customHeight="1" x14ac:dyDescent="0.2">
      <c r="A74" s="155">
        <v>51</v>
      </c>
      <c r="B74" s="154" t="s">
        <v>41</v>
      </c>
      <c r="C74" s="153"/>
      <c r="D74" s="152" t="s">
        <v>91</v>
      </c>
      <c r="E74" s="151" t="s">
        <v>27</v>
      </c>
      <c r="F74" s="150">
        <v>1</v>
      </c>
      <c r="G74" s="149"/>
      <c r="H74" s="148"/>
      <c r="J74" s="156"/>
    </row>
    <row r="75" spans="1:10" ht="15.75" customHeight="1" x14ac:dyDescent="0.2">
      <c r="A75" s="155">
        <v>52</v>
      </c>
      <c r="B75" s="154" t="s">
        <v>41</v>
      </c>
      <c r="C75" s="153"/>
      <c r="D75" s="152" t="s">
        <v>90</v>
      </c>
      <c r="E75" s="151" t="s">
        <v>27</v>
      </c>
      <c r="F75" s="150">
        <v>1</v>
      </c>
      <c r="G75" s="149"/>
      <c r="H75" s="148"/>
      <c r="J75" s="156"/>
    </row>
    <row r="76" spans="1:10" ht="15.75" customHeight="1" x14ac:dyDescent="0.2">
      <c r="A76" s="155">
        <v>53</v>
      </c>
      <c r="B76" s="154" t="s">
        <v>41</v>
      </c>
      <c r="C76" s="153"/>
      <c r="D76" s="152" t="s">
        <v>154</v>
      </c>
      <c r="E76" s="151" t="s">
        <v>27</v>
      </c>
      <c r="F76" s="150">
        <v>1</v>
      </c>
      <c r="G76" s="149"/>
      <c r="H76" s="148"/>
      <c r="J76" s="156"/>
    </row>
    <row r="77" spans="1:10" ht="15.75" customHeight="1" x14ac:dyDescent="0.2">
      <c r="A77" s="163">
        <v>54</v>
      </c>
      <c r="B77" s="162" t="s">
        <v>29</v>
      </c>
      <c r="C77" s="161" t="s">
        <v>89</v>
      </c>
      <c r="D77" s="160" t="s">
        <v>88</v>
      </c>
      <c r="E77" s="159" t="s">
        <v>83</v>
      </c>
      <c r="F77" s="158">
        <v>1</v>
      </c>
      <c r="G77" s="157"/>
      <c r="H77" s="148"/>
      <c r="J77" s="156"/>
    </row>
    <row r="78" spans="1:10" ht="15.75" customHeight="1" x14ac:dyDescent="0.2">
      <c r="A78" s="163">
        <v>55</v>
      </c>
      <c r="B78" s="162" t="s">
        <v>29</v>
      </c>
      <c r="C78" s="161" t="s">
        <v>87</v>
      </c>
      <c r="D78" s="160" t="s">
        <v>86</v>
      </c>
      <c r="E78" s="159" t="s">
        <v>83</v>
      </c>
      <c r="F78" s="158">
        <v>1</v>
      </c>
      <c r="G78" s="157"/>
      <c r="H78" s="148"/>
      <c r="J78" s="156"/>
    </row>
    <row r="79" spans="1:10" ht="15.75" customHeight="1" x14ac:dyDescent="0.2">
      <c r="A79" s="155">
        <v>56</v>
      </c>
      <c r="B79" s="154" t="s">
        <v>41</v>
      </c>
      <c r="C79" s="153" t="s">
        <v>85</v>
      </c>
      <c r="D79" s="152" t="s">
        <v>84</v>
      </c>
      <c r="E79" s="151" t="s">
        <v>83</v>
      </c>
      <c r="F79" s="150">
        <v>1</v>
      </c>
      <c r="G79" s="149"/>
      <c r="H79" s="148"/>
    </row>
    <row r="80" spans="1:10" ht="15.75" customHeight="1" thickBot="1" x14ac:dyDescent="0.25">
      <c r="A80" s="247" t="s">
        <v>26</v>
      </c>
      <c r="B80" s="248"/>
      <c r="C80" s="249"/>
      <c r="D80" s="147"/>
      <c r="E80" s="146"/>
      <c r="F80" s="145"/>
      <c r="G80" s="144"/>
      <c r="H80" s="143"/>
    </row>
    <row r="81" spans="1:8" ht="24" customHeight="1" x14ac:dyDescent="0.2">
      <c r="A81" s="142"/>
      <c r="B81" s="141"/>
      <c r="C81" s="139"/>
      <c r="D81" s="140" t="s">
        <v>25</v>
      </c>
      <c r="E81" s="139"/>
      <c r="F81" s="138"/>
      <c r="G81" s="137"/>
      <c r="H81" s="136"/>
    </row>
    <row r="82" spans="1:8" ht="12" customHeight="1" x14ac:dyDescent="0.15">
      <c r="A82" s="135"/>
      <c r="B82" s="134"/>
      <c r="C82" s="133"/>
      <c r="D82" s="133"/>
      <c r="E82" s="133"/>
      <c r="F82" s="132"/>
      <c r="G82" s="131"/>
      <c r="H82" s="131"/>
    </row>
    <row r="83" spans="1:8" ht="12" customHeight="1" x14ac:dyDescent="0.15">
      <c r="A83" s="135"/>
      <c r="B83" s="134"/>
      <c r="C83" s="133"/>
      <c r="D83" s="133"/>
      <c r="E83" s="133"/>
      <c r="F83" s="132"/>
      <c r="G83" s="131"/>
      <c r="H83" s="131"/>
    </row>
    <row r="84" spans="1:8" ht="12" customHeight="1" x14ac:dyDescent="0.15">
      <c r="A84" s="135"/>
      <c r="B84" s="134"/>
      <c r="C84" s="133"/>
      <c r="D84" s="133"/>
      <c r="E84" s="133"/>
      <c r="F84" s="132"/>
      <c r="G84" s="131"/>
      <c r="H84" s="131"/>
    </row>
    <row r="85" spans="1:8" ht="12" customHeight="1" x14ac:dyDescent="0.15">
      <c r="A85" s="135"/>
      <c r="B85" s="134"/>
      <c r="C85" s="133"/>
      <c r="D85" s="133"/>
      <c r="E85" s="133"/>
      <c r="F85" s="132"/>
      <c r="G85" s="131"/>
      <c r="H85" s="131"/>
    </row>
    <row r="86" spans="1:8" ht="12" customHeight="1" x14ac:dyDescent="0.15">
      <c r="A86" s="135"/>
      <c r="B86" s="134"/>
      <c r="C86" s="133"/>
      <c r="D86" s="133"/>
      <c r="E86" s="133"/>
      <c r="F86" s="132"/>
      <c r="G86" s="131"/>
      <c r="H86" s="131"/>
    </row>
    <row r="87" spans="1:8" ht="12" customHeight="1" x14ac:dyDescent="0.15">
      <c r="A87" s="135"/>
      <c r="B87" s="134"/>
      <c r="C87" s="133"/>
      <c r="D87" s="133"/>
      <c r="E87" s="133"/>
      <c r="F87" s="132"/>
      <c r="G87" s="131"/>
      <c r="H87" s="131"/>
    </row>
    <row r="88" spans="1:8" ht="12" customHeight="1" x14ac:dyDescent="0.15">
      <c r="A88" s="135"/>
      <c r="B88" s="134"/>
      <c r="C88" s="133"/>
      <c r="D88" s="133"/>
      <c r="E88" s="133"/>
      <c r="F88" s="132"/>
      <c r="G88" s="131"/>
      <c r="H88" s="131"/>
    </row>
    <row r="89" spans="1:8" ht="12" customHeight="1" x14ac:dyDescent="0.15">
      <c r="A89" s="135"/>
      <c r="B89" s="134"/>
      <c r="C89" s="133"/>
      <c r="D89" s="133"/>
      <c r="E89" s="133"/>
      <c r="F89" s="132"/>
      <c r="G89" s="131"/>
      <c r="H89" s="131"/>
    </row>
    <row r="90" spans="1:8" ht="12" customHeight="1" x14ac:dyDescent="0.15">
      <c r="A90" s="135"/>
      <c r="B90" s="134"/>
      <c r="C90" s="133"/>
      <c r="D90" s="133"/>
      <c r="E90" s="133"/>
      <c r="F90" s="132"/>
      <c r="G90" s="131"/>
      <c r="H90" s="131"/>
    </row>
    <row r="91" spans="1:8" ht="12" customHeight="1" x14ac:dyDescent="0.15">
      <c r="A91" s="135"/>
      <c r="B91" s="134"/>
      <c r="C91" s="133"/>
      <c r="D91" s="133"/>
      <c r="E91" s="133"/>
      <c r="F91" s="132"/>
      <c r="G91" s="131"/>
      <c r="H91" s="131"/>
    </row>
    <row r="92" spans="1:8" ht="12" customHeight="1" x14ac:dyDescent="0.15">
      <c r="A92" s="135"/>
      <c r="B92" s="134"/>
      <c r="C92" s="133"/>
      <c r="D92" s="133"/>
      <c r="E92" s="133"/>
      <c r="F92" s="132"/>
      <c r="G92" s="131"/>
      <c r="H92" s="131"/>
    </row>
    <row r="93" spans="1:8" ht="12" customHeight="1" x14ac:dyDescent="0.15">
      <c r="A93" s="135"/>
      <c r="B93" s="134"/>
      <c r="C93" s="133"/>
      <c r="D93" s="133"/>
      <c r="E93" s="133"/>
      <c r="F93" s="132"/>
      <c r="G93" s="131"/>
      <c r="H93" s="131"/>
    </row>
    <row r="94" spans="1:8" ht="12" customHeight="1" x14ac:dyDescent="0.15">
      <c r="A94" s="135"/>
      <c r="B94" s="134"/>
      <c r="C94" s="133"/>
      <c r="D94" s="133"/>
      <c r="E94" s="133"/>
      <c r="F94" s="132"/>
      <c r="G94" s="131"/>
      <c r="H94" s="131"/>
    </row>
    <row r="95" spans="1:8" ht="12" customHeight="1" x14ac:dyDescent="0.15">
      <c r="A95" s="135"/>
      <c r="B95" s="134"/>
      <c r="C95" s="133"/>
      <c r="D95" s="133"/>
      <c r="E95" s="133"/>
      <c r="F95" s="132"/>
      <c r="G95" s="131"/>
      <c r="H95" s="131"/>
    </row>
    <row r="96" spans="1:8" ht="12" customHeight="1" x14ac:dyDescent="0.15">
      <c r="A96" s="135"/>
      <c r="B96" s="134"/>
      <c r="C96" s="133"/>
      <c r="D96" s="133"/>
      <c r="E96" s="133"/>
      <c r="F96" s="132"/>
      <c r="G96" s="131"/>
      <c r="H96" s="131"/>
    </row>
    <row r="97" spans="1:8" ht="12" customHeight="1" x14ac:dyDescent="0.15">
      <c r="A97" s="135"/>
      <c r="B97" s="134"/>
      <c r="C97" s="133"/>
      <c r="D97" s="133"/>
      <c r="E97" s="133"/>
      <c r="F97" s="132"/>
      <c r="G97" s="131"/>
      <c r="H97" s="131"/>
    </row>
    <row r="98" spans="1:8" ht="12" customHeight="1" x14ac:dyDescent="0.15">
      <c r="A98" s="135"/>
      <c r="B98" s="134"/>
      <c r="C98" s="133"/>
      <c r="D98" s="133"/>
      <c r="E98" s="133"/>
      <c r="F98" s="132"/>
      <c r="G98" s="131"/>
      <c r="H98" s="131"/>
    </row>
    <row r="99" spans="1:8" ht="12" customHeight="1" x14ac:dyDescent="0.15">
      <c r="A99" s="135"/>
      <c r="B99" s="134"/>
      <c r="C99" s="133"/>
      <c r="D99" s="133"/>
      <c r="E99" s="133"/>
      <c r="F99" s="132"/>
      <c r="G99" s="131"/>
      <c r="H99" s="131"/>
    </row>
    <row r="100" spans="1:8" ht="12" customHeight="1" x14ac:dyDescent="0.15">
      <c r="A100" s="135"/>
      <c r="B100" s="134"/>
      <c r="C100" s="133"/>
      <c r="D100" s="133"/>
      <c r="E100" s="133"/>
      <c r="F100" s="132"/>
      <c r="G100" s="131"/>
      <c r="H100" s="131"/>
    </row>
    <row r="101" spans="1:8" ht="12" customHeight="1" x14ac:dyDescent="0.15">
      <c r="A101" s="135"/>
      <c r="B101" s="134"/>
      <c r="C101" s="133"/>
      <c r="D101" s="133"/>
      <c r="E101" s="133"/>
      <c r="F101" s="132"/>
      <c r="G101" s="131"/>
      <c r="H101" s="131"/>
    </row>
    <row r="102" spans="1:8" ht="12" customHeight="1" x14ac:dyDescent="0.15">
      <c r="A102" s="135"/>
      <c r="B102" s="134"/>
      <c r="C102" s="133"/>
      <c r="D102" s="133"/>
      <c r="E102" s="133"/>
      <c r="F102" s="132"/>
      <c r="G102" s="131"/>
      <c r="H102" s="131"/>
    </row>
    <row r="103" spans="1:8" ht="12" customHeight="1" x14ac:dyDescent="0.15">
      <c r="A103" s="135"/>
      <c r="B103" s="134"/>
      <c r="C103" s="133"/>
      <c r="D103" s="133"/>
      <c r="E103" s="133"/>
      <c r="F103" s="132"/>
      <c r="G103" s="131"/>
      <c r="H103" s="131"/>
    </row>
    <row r="104" spans="1:8" ht="12" customHeight="1" x14ac:dyDescent="0.15">
      <c r="A104" s="135"/>
      <c r="B104" s="134"/>
      <c r="C104" s="133"/>
      <c r="D104" s="133"/>
      <c r="E104" s="133"/>
      <c r="F104" s="132"/>
      <c r="G104" s="131"/>
      <c r="H104" s="131"/>
    </row>
    <row r="105" spans="1:8" ht="12" customHeight="1" x14ac:dyDescent="0.15">
      <c r="A105" s="135"/>
      <c r="B105" s="134"/>
      <c r="C105" s="133"/>
      <c r="D105" s="133"/>
      <c r="E105" s="133"/>
      <c r="F105" s="132"/>
      <c r="G105" s="131"/>
      <c r="H105" s="131"/>
    </row>
    <row r="106" spans="1:8" ht="12" customHeight="1" x14ac:dyDescent="0.15">
      <c r="A106" s="135"/>
      <c r="B106" s="134"/>
      <c r="C106" s="133"/>
      <c r="D106" s="133"/>
      <c r="E106" s="133"/>
      <c r="F106" s="132"/>
      <c r="G106" s="131"/>
      <c r="H106" s="131"/>
    </row>
    <row r="107" spans="1:8" ht="12" customHeight="1" x14ac:dyDescent="0.15">
      <c r="A107" s="135"/>
      <c r="B107" s="134"/>
      <c r="C107" s="133"/>
      <c r="D107" s="133"/>
      <c r="E107" s="133"/>
      <c r="F107" s="132"/>
      <c r="G107" s="131"/>
      <c r="H107" s="131"/>
    </row>
    <row r="108" spans="1:8" ht="12" customHeight="1" x14ac:dyDescent="0.15">
      <c r="A108" s="135"/>
      <c r="B108" s="134"/>
      <c r="C108" s="133"/>
      <c r="D108" s="133"/>
      <c r="E108" s="133"/>
      <c r="F108" s="132"/>
      <c r="G108" s="131"/>
      <c r="H108" s="131"/>
    </row>
    <row r="109" spans="1:8" ht="12" customHeight="1" x14ac:dyDescent="0.15">
      <c r="A109" s="135"/>
      <c r="B109" s="134"/>
      <c r="C109" s="133"/>
      <c r="D109" s="133"/>
      <c r="E109" s="133"/>
      <c r="F109" s="132"/>
      <c r="G109" s="131"/>
      <c r="H109" s="131"/>
    </row>
    <row r="110" spans="1:8" ht="12" customHeight="1" x14ac:dyDescent="0.15">
      <c r="A110" s="135"/>
      <c r="B110" s="134"/>
      <c r="C110" s="133"/>
      <c r="D110" s="133"/>
      <c r="E110" s="133"/>
      <c r="F110" s="132"/>
      <c r="G110" s="131"/>
      <c r="H110" s="131"/>
    </row>
    <row r="111" spans="1:8" ht="12" customHeight="1" x14ac:dyDescent="0.15">
      <c r="A111" s="135"/>
      <c r="B111" s="134"/>
      <c r="C111" s="133"/>
      <c r="D111" s="133"/>
      <c r="E111" s="133"/>
      <c r="F111" s="132"/>
      <c r="G111" s="131"/>
      <c r="H111" s="131"/>
    </row>
    <row r="112" spans="1:8" ht="12" customHeight="1" x14ac:dyDescent="0.15">
      <c r="A112" s="135"/>
      <c r="B112" s="134"/>
      <c r="C112" s="133"/>
      <c r="D112" s="133"/>
      <c r="E112" s="133"/>
      <c r="F112" s="132"/>
      <c r="G112" s="131"/>
      <c r="H112" s="131"/>
    </row>
    <row r="113" spans="1:8" ht="12" customHeight="1" x14ac:dyDescent="0.15">
      <c r="A113" s="135"/>
      <c r="B113" s="134"/>
      <c r="C113" s="133"/>
      <c r="D113" s="133"/>
      <c r="E113" s="133"/>
      <c r="F113" s="132"/>
      <c r="G113" s="131"/>
      <c r="H113" s="131"/>
    </row>
    <row r="114" spans="1:8" ht="12" customHeight="1" x14ac:dyDescent="0.15">
      <c r="A114" s="135"/>
      <c r="B114" s="134"/>
      <c r="C114" s="133"/>
      <c r="D114" s="133"/>
      <c r="E114" s="133"/>
      <c r="F114" s="132"/>
      <c r="G114" s="131"/>
      <c r="H114" s="131"/>
    </row>
    <row r="115" spans="1:8" ht="12" customHeight="1" x14ac:dyDescent="0.15">
      <c r="A115" s="135"/>
      <c r="B115" s="134"/>
      <c r="C115" s="133"/>
      <c r="D115" s="133"/>
      <c r="E115" s="133"/>
      <c r="F115" s="132"/>
      <c r="G115" s="131"/>
      <c r="H115" s="131"/>
    </row>
    <row r="116" spans="1:8" ht="12" customHeight="1" x14ac:dyDescent="0.15">
      <c r="A116" s="135"/>
      <c r="B116" s="134"/>
      <c r="C116" s="133"/>
      <c r="D116" s="133"/>
      <c r="E116" s="133"/>
      <c r="F116" s="132"/>
      <c r="G116" s="131"/>
      <c r="H116" s="131"/>
    </row>
    <row r="117" spans="1:8" ht="12" customHeight="1" x14ac:dyDescent="0.15">
      <c r="A117" s="135"/>
      <c r="B117" s="134"/>
      <c r="C117" s="133"/>
      <c r="D117" s="133"/>
      <c r="E117" s="133"/>
      <c r="F117" s="132"/>
      <c r="G117" s="131"/>
      <c r="H117" s="131"/>
    </row>
  </sheetData>
  <mergeCells count="11">
    <mergeCell ref="A11:C11"/>
    <mergeCell ref="A13:C13"/>
    <mergeCell ref="A15:C15"/>
    <mergeCell ref="A17:C17"/>
    <mergeCell ref="A22:C22"/>
    <mergeCell ref="A34:C34"/>
    <mergeCell ref="A49:C49"/>
    <mergeCell ref="A71:C71"/>
    <mergeCell ref="A80:C80"/>
    <mergeCell ref="A19:D19"/>
    <mergeCell ref="A21:D21"/>
  </mergeCells>
  <pageMargins left="0.7874015808105469" right="0.7874015808105469" top="0.7874015808105469" bottom="0.7874015808105469" header="0" footer="0"/>
  <pageSetup paperSize="9" scale="56" fitToHeight="0" orientation="portrait" verticalDpi="4294967293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Krycí list stavby</vt:lpstr>
      <vt:lpstr>zemne a buracie prace</vt:lpstr>
      <vt:lpstr>zavlaha </vt:lpstr>
      <vt:lpstr>'zavlaha '!Názvy_tlače</vt:lpstr>
      <vt:lpstr>'zemne a buracie prace'!Názvy_tlače</vt:lpstr>
      <vt:lpstr>'Krycí list stavby'!Oblasť_tlače</vt:lpstr>
      <vt:lpstr>'zavlaha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radoslav.bazala</cp:lastModifiedBy>
  <dcterms:created xsi:type="dcterms:W3CDTF">2018-07-09T09:51:36Z</dcterms:created>
  <dcterms:modified xsi:type="dcterms:W3CDTF">2018-07-24T09:06:44Z</dcterms:modified>
</cp:coreProperties>
</file>